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ujimfile\share\医学系研究科・医学部\事務部\臨床研究係\臨床研究 係員担当\2_ダウンロード\"/>
    </mc:Choice>
  </mc:AlternateContent>
  <xr:revisionPtr revIDLastSave="0" documentId="13_ncr:1_{E63E58A7-982A-43E0-8641-000C50D2F455}" xr6:coauthVersionLast="47" xr6:coauthVersionMax="47" xr10:uidLastSave="{00000000-0000-0000-0000-000000000000}"/>
  <bookViews>
    <workbookView xWindow="33720" yWindow="2460" windowWidth="29040" windowHeight="15720" tabRatio="956" activeTab="3" xr2:uid="{00000000-000D-0000-FFFF-FFFF00000000}"/>
  </bookViews>
  <sheets>
    <sheet name="書式20-1初期経費（治験・製造販売後（医薬品）" sheetId="2" r:id="rId1"/>
    <sheet name="書式20-1出来高（治験・製造販売後（医薬品）" sheetId="4" r:id="rId2"/>
    <sheet name="書式20-1初期経費（治験・製造販売後 （医療機器）" sheetId="6" r:id="rId3"/>
    <sheet name="書式20-1出来高（治験・製造販売後 (医療機器）" sheetId="7" r:id="rId4"/>
    <sheet name="書式20-1初期経費（治験・製造販売後（再生医療）" sheetId="8" r:id="rId5"/>
    <sheet name="書式20-1出来高（治験・製造販売後（再生医療）" sheetId="9" r:id="rId6"/>
  </sheets>
  <externalReferences>
    <externalReference r:id="rId7"/>
    <externalReference r:id="rId8"/>
  </externalReferences>
  <definedNames>
    <definedName name="OLE_LINK1" localSheetId="3">'書式20-1出来高（治験・製造販売後 (医療機器）'!#REF!</definedName>
    <definedName name="OLE_LINK1" localSheetId="1">'書式20-1出来高（治験・製造販売後（医薬品）'!#REF!</definedName>
    <definedName name="OLE_LINK1" localSheetId="5">'書式20-1出来高（治験・製造販売後（再生医療）'!#REF!</definedName>
    <definedName name="OLE_LINK1" localSheetId="2">'書式20-1初期経費（治験・製造販売後 （医療機器）'!$E$25</definedName>
    <definedName name="OLE_LINK1" localSheetId="0">'書式20-1初期経費（治験・製造販売後（医薬品）'!$E$25</definedName>
    <definedName name="OLE_LINK1" localSheetId="4">'書式20-1初期経費（治験・製造販売後（再生医療）'!$E$25</definedName>
    <definedName name="_xlnm.Print_Area" localSheetId="3">'書式20-1出来高（治験・製造販売後 (医療機器）'!$A$1:$AX$40</definedName>
    <definedName name="_xlnm.Print_Area" localSheetId="1">'書式20-1出来高（治験・製造販売後（医薬品）'!$A$1:$AX$47</definedName>
    <definedName name="_xlnm.Print_Area" localSheetId="5">'書式20-1出来高（治験・製造販売後（再生医療）'!$A$1:$AX$45</definedName>
    <definedName name="_xlnm.Print_Area" localSheetId="2">'書式20-1初期経費（治験・製造販売後 （医療機器）'!$A$1:$AX$33</definedName>
    <definedName name="_xlnm.Print_Area" localSheetId="0">'書式20-1初期経費（治験・製造販売後（医薬品）'!$A$1:$AX$33</definedName>
    <definedName name="_xlnm.Print_Area" localSheetId="4">'書式20-1初期経費（治験・製造販売後（再生医療）'!$A$1:$AX$33</definedName>
    <definedName name="診療科">[1]入力リスト!$G$3:$G$45</definedName>
    <definedName name="投与期間">'[2]書式20-1-1・ポイント算出早見表（投与期間）'!$A$10:$A$21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2" i="8" l="1"/>
  <c r="W21" i="8"/>
  <c r="P28" i="7"/>
  <c r="W22" i="6"/>
  <c r="W21" i="6"/>
  <c r="W22" i="2"/>
  <c r="W21" i="2"/>
  <c r="P35" i="4"/>
  <c r="P25" i="4"/>
  <c r="P23" i="4"/>
  <c r="P22" i="4"/>
  <c r="P29" i="4" l="1"/>
  <c r="P27" i="4"/>
  <c r="P35" i="9" l="1"/>
  <c r="P34" i="9"/>
  <c r="P33" i="9"/>
  <c r="P31" i="9"/>
  <c r="P29" i="9"/>
  <c r="P27" i="9"/>
  <c r="P25" i="9"/>
  <c r="P23" i="9"/>
  <c r="P22" i="9"/>
  <c r="W26" i="8"/>
  <c r="P36" i="9" l="1"/>
  <c r="P37" i="9" s="1"/>
  <c r="P38" i="9" s="1"/>
  <c r="P39" i="9" s="1"/>
  <c r="W27" i="8"/>
  <c r="W28" i="8" s="1"/>
  <c r="P26" i="7"/>
  <c r="P24" i="7"/>
  <c r="P31" i="4"/>
  <c r="P33" i="4"/>
  <c r="W29" i="8" l="1"/>
  <c r="W30" i="8" s="1"/>
  <c r="P31" i="7"/>
  <c r="P30" i="7"/>
  <c r="P32" i="7" l="1"/>
  <c r="P37" i="4"/>
  <c r="P36" i="4"/>
  <c r="P23" i="7" l="1"/>
  <c r="P22" i="7"/>
  <c r="P38" i="4"/>
  <c r="P39" i="4" s="1"/>
  <c r="P40" i="4" l="1"/>
  <c r="P41" i="4" s="1"/>
  <c r="P33" i="7"/>
  <c r="P34" i="7" s="1"/>
  <c r="P35" i="7" l="1"/>
  <c r="P36" i="7" s="1"/>
  <c r="W26" i="6" l="1"/>
  <c r="W27" i="6" s="1"/>
  <c r="W28" i="6" l="1"/>
  <c r="W29" i="6" s="1"/>
  <c r="W30" i="6" l="1"/>
  <c r="W26" i="2" l="1"/>
  <c r="W27" i="2" l="1"/>
  <c r="W28" i="2" s="1"/>
  <c r="W29" i="2" l="1"/>
  <c r="W30" i="2" s="1"/>
</calcChain>
</file>

<file path=xl/sharedStrings.xml><?xml version="1.0" encoding="utf-8"?>
<sst xmlns="http://schemas.openxmlformats.org/spreadsheetml/2006/main" count="376" uniqueCount="95">
  <si>
    <t>整理番号</t>
  </si>
  <si>
    <t>区　　分</t>
  </si>
  <si>
    <t>□治験   　□製造販売後臨床試験</t>
    <phoneticPr fontId="2"/>
  </si>
  <si>
    <t>西暦　　　　　年　　　　月　　　　日　　　～　　　西暦　　　　　年　　　　月　　　　日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</si>
  <si>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</si>
  <si>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</si>
  <si>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</si>
  <si>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治験責任医師</t>
  </si>
  <si>
    <t>氏　　名：</t>
    <phoneticPr fontId="2"/>
  </si>
  <si>
    <t>１．治験課題名</t>
    <phoneticPr fontId="2"/>
  </si>
  <si>
    <t>西暦</t>
    <phoneticPr fontId="2"/>
  </si>
  <si>
    <t>～  西暦</t>
    <phoneticPr fontId="2"/>
  </si>
  <si>
    <t>区分</t>
  </si>
  <si>
    <t>費目</t>
  </si>
  <si>
    <t>金額(円)</t>
  </si>
  <si>
    <t>算定内訳</t>
    <phoneticPr fontId="2"/>
  </si>
  <si>
    <t>直接経費</t>
  </si>
  <si>
    <t>品名、規格、数量×単価（円）</t>
  </si>
  <si>
    <t>ポイント×</t>
    <phoneticPr fontId="2"/>
  </si>
  <si>
    <t>円×</t>
    <rPh sb="0" eb="1">
      <t>エン</t>
    </rPh>
    <phoneticPr fontId="2"/>
  </si>
  <si>
    <t>ａ + ｂ + ｃ + ｄ + ｅ + ｆ</t>
    <phoneticPr fontId="2"/>
  </si>
  <si>
    <t>ｇ ×30%</t>
    <phoneticPr fontId="2"/>
  </si>
  <si>
    <t>回</t>
    <rPh sb="0" eb="1">
      <t>カイ</t>
    </rPh>
    <phoneticPr fontId="2"/>
  </si>
  <si>
    <t>×</t>
    <phoneticPr fontId="2"/>
  </si>
  <si>
    <t xml:space="preserve">合計  </t>
    <phoneticPr fontId="2"/>
  </si>
  <si>
    <t>算定内訳</t>
  </si>
  <si>
    <t>岐阜大学医学部附属病院長　殿</t>
    <rPh sb="0" eb="2">
      <t>ギフ</t>
    </rPh>
    <phoneticPr fontId="2"/>
  </si>
  <si>
    <t>２．予定症例数</t>
    <rPh sb="2" eb="4">
      <t>ヨテイ</t>
    </rPh>
    <rPh sb="4" eb="7">
      <t>ショウレイスウ</t>
    </rPh>
    <phoneticPr fontId="2"/>
  </si>
  <si>
    <t>症例</t>
    <rPh sb="0" eb="2">
      <t>ショウレイ</t>
    </rPh>
    <phoneticPr fontId="2"/>
  </si>
  <si>
    <t>・西暦　　　　　　年度　上　・　下　半期精算</t>
    <rPh sb="1" eb="3">
      <t>セイレキ</t>
    </rPh>
    <rPh sb="9" eb="10">
      <t>ネン</t>
    </rPh>
    <rPh sb="10" eb="11">
      <t>ド</t>
    </rPh>
    <rPh sb="12" eb="13">
      <t>ウエ</t>
    </rPh>
    <rPh sb="16" eb="17">
      <t>シモ</t>
    </rPh>
    <rPh sb="18" eb="20">
      <t>ハンキ</t>
    </rPh>
    <rPh sb="20" eb="22">
      <t>セイサン</t>
    </rPh>
    <phoneticPr fontId="2"/>
  </si>
  <si>
    <t>・終了精算</t>
    <rPh sb="1" eb="3">
      <t>シュウリョウ</t>
    </rPh>
    <rPh sb="3" eb="5">
      <t>セイサン</t>
    </rPh>
    <phoneticPr fontId="2"/>
  </si>
  <si>
    <t>・新規契約</t>
    <rPh sb="1" eb="3">
      <t>シンキ</t>
    </rPh>
    <rPh sb="3" eb="5">
      <t>ケイヤク</t>
    </rPh>
    <phoneticPr fontId="2"/>
  </si>
  <si>
    <t>別紙　症例状況確認表のとおり　</t>
    <rPh sb="0" eb="2">
      <t>ベッシ</t>
    </rPh>
    <phoneticPr fontId="2"/>
  </si>
  <si>
    <t>合計</t>
    <phoneticPr fontId="2"/>
  </si>
  <si>
    <t>n 管理費</t>
    <rPh sb="2" eb="5">
      <t>カンリヒ</t>
    </rPh>
    <phoneticPr fontId="2"/>
  </si>
  <si>
    <t xml:space="preserve">  o ×30％</t>
    <phoneticPr fontId="2"/>
  </si>
  <si>
    <t xml:space="preserve">  o ＋ ｐ</t>
    <phoneticPr fontId="2"/>
  </si>
  <si>
    <t>g　+　h</t>
    <phoneticPr fontId="2"/>
  </si>
  <si>
    <t>症例</t>
    <phoneticPr fontId="2"/>
  </si>
  <si>
    <t>経　費　算　出　書（治験・製造販売後臨床試験）</t>
    <phoneticPr fontId="2"/>
  </si>
  <si>
    <t>　　(行先、日程、人数）</t>
    <rPh sb="3" eb="5">
      <t>イキサキ</t>
    </rPh>
    <rPh sb="6" eb="8">
      <t>ニッテイ</t>
    </rPh>
    <rPh sb="9" eb="11">
      <t>ニンズウ</t>
    </rPh>
    <phoneticPr fontId="2"/>
  </si>
  <si>
    <t>契約締結日</t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</si>
  <si>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</si>
  <si>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■医療機器</t>
    <phoneticPr fontId="2"/>
  </si>
  <si>
    <t>■医薬品</t>
    <rPh sb="1" eb="4">
      <t>イヤクヒン</t>
    </rPh>
    <phoneticPr fontId="2"/>
  </si>
  <si>
    <t>b　 セットアップ経費</t>
    <rPh sb="9" eb="11">
      <t>ケイヒ</t>
    </rPh>
    <phoneticPr fontId="2"/>
  </si>
  <si>
    <t>c　 旅費</t>
    <phoneticPr fontId="2"/>
  </si>
  <si>
    <t>d 　備品費</t>
    <phoneticPr fontId="2"/>
  </si>
  <si>
    <t>e　 その他の経費</t>
    <rPh sb="5" eb="6">
      <t>タ</t>
    </rPh>
    <rPh sb="7" eb="9">
      <t>ケイヒ</t>
    </rPh>
    <phoneticPr fontId="2"/>
  </si>
  <si>
    <t>f　 管理費</t>
    <phoneticPr fontId="2"/>
  </si>
  <si>
    <t>g　 計</t>
    <phoneticPr fontId="2"/>
  </si>
  <si>
    <t>h  間接経費</t>
    <phoneticPr fontId="2"/>
  </si>
  <si>
    <t>年度における継続審査回数</t>
    <rPh sb="0" eb="2">
      <t>ネンド</t>
    </rPh>
    <rPh sb="6" eb="8">
      <t>ケイゾク</t>
    </rPh>
    <rPh sb="8" eb="10">
      <t>シンサ</t>
    </rPh>
    <rPh sb="10" eb="12">
      <t>カイスウ</t>
    </rPh>
    <phoneticPr fontId="2"/>
  </si>
  <si>
    <t>×</t>
    <phoneticPr fontId="2"/>
  </si>
  <si>
    <t>ｊ  治験薬管理費</t>
    <rPh sb="3" eb="6">
      <t>チケンヤク</t>
    </rPh>
    <rPh sb="6" eb="9">
      <t>カンリヒ</t>
    </rPh>
    <phoneticPr fontId="2"/>
  </si>
  <si>
    <t>ポイント×</t>
    <phoneticPr fontId="2"/>
  </si>
  <si>
    <t>k  臨床試験研究経費
  (予定症例数を超える症例）</t>
    <rPh sb="15" eb="17">
      <t>ヨテイ</t>
    </rPh>
    <rPh sb="17" eb="19">
      <t>ショウレイ</t>
    </rPh>
    <rPh sb="19" eb="20">
      <t>スウ</t>
    </rPh>
    <rPh sb="21" eb="22">
      <t>コ</t>
    </rPh>
    <rPh sb="24" eb="26">
      <t>ショウレイ</t>
    </rPh>
    <phoneticPr fontId="2"/>
  </si>
  <si>
    <t>ｊ  治験機器管理費</t>
    <rPh sb="3" eb="5">
      <t>チケン</t>
    </rPh>
    <rPh sb="5" eb="7">
      <t>キキ</t>
    </rPh>
    <rPh sb="7" eb="10">
      <t>カンリヒ</t>
    </rPh>
    <phoneticPr fontId="2"/>
  </si>
  <si>
    <t>年度における保管月数</t>
    <rPh sb="0" eb="2">
      <t>ネンド</t>
    </rPh>
    <rPh sb="6" eb="8">
      <t>ホカン</t>
    </rPh>
    <rPh sb="8" eb="9">
      <t>ツキ</t>
    </rPh>
    <rPh sb="9" eb="10">
      <t>スウ</t>
    </rPh>
    <phoneticPr fontId="2"/>
  </si>
  <si>
    <t>k  臨床試験研究費
  (同意をの取得をしたが、治験薬投与に至らなかった症例（観察期脱落症例））</t>
    <rPh sb="3" eb="5">
      <t>リンショウ</t>
    </rPh>
    <rPh sb="5" eb="7">
      <t>シケン</t>
    </rPh>
    <rPh sb="7" eb="10">
      <t>ケンキュウヒ</t>
    </rPh>
    <rPh sb="14" eb="16">
      <t>ドウイ</t>
    </rPh>
    <rPh sb="18" eb="20">
      <t>シュトク</t>
    </rPh>
    <rPh sb="25" eb="27">
      <t>チケン</t>
    </rPh>
    <rPh sb="27" eb="28">
      <t>ヤク</t>
    </rPh>
    <rPh sb="28" eb="30">
      <t>トウヨ</t>
    </rPh>
    <rPh sb="31" eb="32">
      <t>イタ</t>
    </rPh>
    <rPh sb="37" eb="39">
      <t>ショウレイ</t>
    </rPh>
    <phoneticPr fontId="2"/>
  </si>
  <si>
    <t>l  賃金</t>
    <rPh sb="3" eb="5">
      <t>チンギン</t>
    </rPh>
    <phoneticPr fontId="2"/>
  </si>
  <si>
    <t>l  賃金（当該年度が3ヶ月以下）</t>
    <rPh sb="3" eb="5">
      <t>チンギン</t>
    </rPh>
    <rPh sb="6" eb="8">
      <t>トウガイ</t>
    </rPh>
    <rPh sb="8" eb="10">
      <t>ネンド</t>
    </rPh>
    <rPh sb="13" eb="14">
      <t>ゲツ</t>
    </rPh>
    <rPh sb="14" eb="16">
      <t>イカ</t>
    </rPh>
    <phoneticPr fontId="2"/>
  </si>
  <si>
    <t>m  被験者負担軽減費</t>
    <phoneticPr fontId="2"/>
  </si>
  <si>
    <t>o 小計</t>
    <phoneticPr fontId="2"/>
  </si>
  <si>
    <t>p　 間接経費</t>
    <phoneticPr fontId="2"/>
  </si>
  <si>
    <t xml:space="preserve">  （i  +  j  +  k  +  l  +  ｍ　）×20％</t>
    <phoneticPr fontId="2"/>
  </si>
  <si>
    <t xml:space="preserve">  i  +  j  +  k  +  l  +  ｍ  +  n</t>
    <phoneticPr fontId="2"/>
  </si>
  <si>
    <t>i  審査費（継続）</t>
    <rPh sb="3" eb="5">
      <t>シンサ</t>
    </rPh>
    <rPh sb="5" eb="6">
      <t>ヒ</t>
    </rPh>
    <rPh sb="7" eb="9">
      <t>ケイゾク</t>
    </rPh>
    <phoneticPr fontId="2"/>
  </si>
  <si>
    <t>症例数</t>
    <rPh sb="0" eb="2">
      <t>ショウレイ</t>
    </rPh>
    <rPh sb="2" eb="3">
      <t>スウ</t>
    </rPh>
    <phoneticPr fontId="2"/>
  </si>
  <si>
    <t>( ａ + ｂ + ｃ + ｄ + ｅ)×20%</t>
    <phoneticPr fontId="2"/>
  </si>
  <si>
    <t>( ａ + ｂ + ｃ + ｄ + ｅ)×20%</t>
    <phoneticPr fontId="2"/>
  </si>
  <si>
    <t>ａ　 審査費（新規）</t>
    <rPh sb="7" eb="9">
      <t>シンキ</t>
    </rPh>
    <phoneticPr fontId="2"/>
  </si>
  <si>
    <t>■医薬品　</t>
    <phoneticPr fontId="2"/>
  </si>
  <si>
    <t>※ 製造販売後臨床試験の場合は「k 臨床試験研究経費」に0.8を乗ずる。</t>
    <rPh sb="18" eb="20">
      <t>リンショウ</t>
    </rPh>
    <rPh sb="20" eb="22">
      <t>シケン</t>
    </rPh>
    <rPh sb="22" eb="24">
      <t>ケンキュウ</t>
    </rPh>
    <rPh sb="24" eb="26">
      <t>ケイヒ</t>
    </rPh>
    <phoneticPr fontId="2"/>
  </si>
  <si>
    <t>予定症例数を超える症例については、超えた症例数に対して1.5を乗ずる。</t>
    <rPh sb="17" eb="18">
      <t>コ</t>
    </rPh>
    <rPh sb="20" eb="23">
      <t>ショウレイスウ</t>
    </rPh>
    <rPh sb="24" eb="25">
      <t>タイ</t>
    </rPh>
    <rPh sb="31" eb="32">
      <t>ジョウ</t>
    </rPh>
    <phoneticPr fontId="2"/>
  </si>
  <si>
    <t>予定症例数を超える症例については、超えた症例数に対して１.5を乗ずる。</t>
    <rPh sb="17" eb="18">
      <t>コ</t>
    </rPh>
    <rPh sb="20" eb="23">
      <t>ショウレイスウ</t>
    </rPh>
    <rPh sb="24" eb="25">
      <t>タイ</t>
    </rPh>
    <rPh sb="31" eb="32">
      <t>ジョウ</t>
    </rPh>
    <phoneticPr fontId="2"/>
  </si>
  <si>
    <t>k  臨床試験研究経費
　　（症例単位）</t>
    <rPh sb="15" eb="17">
      <t>ショウレイ</t>
    </rPh>
    <rPh sb="17" eb="19">
      <t>タンイ</t>
    </rPh>
    <phoneticPr fontId="2"/>
  </si>
  <si>
    <t>k  臨床試験研究経費
　　（契約単位）</t>
    <rPh sb="15" eb="17">
      <t>ケイヤク</t>
    </rPh>
    <rPh sb="17" eb="19">
      <t>タンイ</t>
    </rPh>
    <phoneticPr fontId="2"/>
  </si>
  <si>
    <t>３．治験期間　　　</t>
    <phoneticPr fontId="2"/>
  </si>
  <si>
    <t>４．契約期間　　　</t>
    <rPh sb="2" eb="4">
      <t>ケイヤク</t>
    </rPh>
    <phoneticPr fontId="2"/>
  </si>
  <si>
    <t>５．算定時期</t>
    <rPh sb="2" eb="4">
      <t>サンテイ</t>
    </rPh>
    <rPh sb="4" eb="6">
      <t>ジキ</t>
    </rPh>
    <phoneticPr fontId="2"/>
  </si>
  <si>
    <t>６．初期費用算定内訳</t>
    <rPh sb="2" eb="4">
      <t>ショキ</t>
    </rPh>
    <rPh sb="4" eb="6">
      <t>ヒヨウ</t>
    </rPh>
    <phoneticPr fontId="2"/>
  </si>
  <si>
    <t>６．実施状況</t>
    <rPh sb="2" eb="4">
      <t>ジッシ</t>
    </rPh>
    <rPh sb="4" eb="6">
      <t>ジョウキョウ</t>
    </rPh>
    <phoneticPr fontId="2"/>
  </si>
  <si>
    <t>７．出来高費用算定内訳</t>
    <rPh sb="5" eb="7">
      <t>ヒヨウ</t>
    </rPh>
    <rPh sb="7" eb="9">
      <t>サンテイ</t>
    </rPh>
    <phoneticPr fontId="2"/>
  </si>
  <si>
    <t>３．治験期間　　　</t>
    <phoneticPr fontId="2"/>
  </si>
  <si>
    <t>■再生医療等製品　</t>
    <rPh sb="1" eb="3">
      <t>サイセイ</t>
    </rPh>
    <rPh sb="3" eb="5">
      <t>イリョウ</t>
    </rPh>
    <rPh sb="5" eb="6">
      <t>ナド</t>
    </rPh>
    <rPh sb="6" eb="8">
      <t>セイヒン</t>
    </rPh>
    <phoneticPr fontId="2"/>
  </si>
  <si>
    <t>■再生医療等製品</t>
    <rPh sb="1" eb="3">
      <t>サイセイ</t>
    </rPh>
    <rPh sb="3" eb="5">
      <t>イリョウ</t>
    </rPh>
    <rPh sb="5" eb="6">
      <t>ナド</t>
    </rPh>
    <rPh sb="6" eb="8">
      <t>セイヒン</t>
    </rPh>
    <phoneticPr fontId="2"/>
  </si>
  <si>
    <t>ｊ  治験薬管理費
　　（症例数）</t>
    <rPh sb="3" eb="6">
      <t>チケンヤク</t>
    </rPh>
    <rPh sb="6" eb="9">
      <t>カンリヒ</t>
    </rPh>
    <phoneticPr fontId="2"/>
  </si>
  <si>
    <t>円×1.1</t>
    <phoneticPr fontId="2"/>
  </si>
  <si>
    <t>円×1.1</t>
    <phoneticPr fontId="2"/>
  </si>
  <si>
    <t>円×1.1</t>
    <phoneticPr fontId="2"/>
  </si>
  <si>
    <t>円×1.1</t>
    <phoneticPr fontId="2"/>
  </si>
  <si>
    <t>円×1.1</t>
    <phoneticPr fontId="2"/>
  </si>
  <si>
    <t>ｊ  治験薬管理費
　　（搬入回数）</t>
    <rPh sb="3" eb="6">
      <t>チケンヤク</t>
    </rPh>
    <rPh sb="6" eb="9">
      <t>カンリヒ</t>
    </rPh>
    <rPh sb="15" eb="16">
      <t>カイ</t>
    </rPh>
    <phoneticPr fontId="2"/>
  </si>
  <si>
    <t>搬入回数</t>
    <rPh sb="0" eb="2">
      <t>ハンニュウ</t>
    </rPh>
    <rPh sb="2" eb="4">
      <t>カイスウ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</si>
</sst>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#,##0_);[Red]\(#,##0\)"/>
    <numFmt numFmtId="178" formatCode="0.00_ "/>
    <numFmt numFmtId="179" formatCode="#,##0_ "/>
    <numFmt numFmtId="180" formatCode="yyyy&quot;年&quot;m&quot;月&quot;d&quot;日&quot;;@"/>
  </numFmts>
  <fonts count="7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1" fillId="0" borderId="0" xfId="0" applyFont="1">
      <alignment vertical="center"/>
    </xf>
    <xf numFmtId="178" fontId="1" fillId="0" borderId="18" xfId="0" applyNumberFormat="1" applyFont="1" applyBorder="1">
      <alignment vertical="center"/>
    </xf>
    <xf numFmtId="0" fontId="1" fillId="0" borderId="19" xfId="0" applyFont="1" applyBorder="1">
      <alignment vertical="center"/>
    </xf>
    <xf numFmtId="0" fontId="1" fillId="0" borderId="18" xfId="0" applyFont="1" applyBorder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176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8" xfId="0" applyFont="1" applyFill="1" applyBorder="1">
      <alignment vertical="center"/>
    </xf>
    <xf numFmtId="0" fontId="1" fillId="2" borderId="0" xfId="0" applyFont="1" applyFill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1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31" fontId="0" fillId="2" borderId="0" xfId="0" applyNumberFormat="1" applyFill="1">
      <alignment vertical="center"/>
    </xf>
    <xf numFmtId="180" fontId="0" fillId="2" borderId="0" xfId="0" applyNumberFormat="1" applyFill="1">
      <alignment vertical="center"/>
    </xf>
    <xf numFmtId="0" fontId="1" fillId="2" borderId="21" xfId="0" applyFont="1" applyFill="1" applyBorder="1" applyAlignment="1">
      <alignment horizontal="center" vertical="center"/>
    </xf>
    <xf numFmtId="0" fontId="0" fillId="2" borderId="21" xfId="0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0" fillId="2" borderId="27" xfId="0" applyFill="1" applyBorder="1" applyAlignment="1">
      <alignment vertical="center" wrapText="1"/>
    </xf>
    <xf numFmtId="178" fontId="1" fillId="0" borderId="0" xfId="0" applyNumberFormat="1" applyFont="1">
      <alignment vertical="center"/>
    </xf>
    <xf numFmtId="0" fontId="1" fillId="0" borderId="24" xfId="0" applyFont="1" applyBorder="1">
      <alignment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 shrinkToFit="1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5" fillId="0" borderId="0" xfId="0" applyFo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>
      <alignment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0" fillId="0" borderId="18" xfId="0" applyBorder="1">
      <alignment vertical="center"/>
    </xf>
    <xf numFmtId="177" fontId="1" fillId="2" borderId="17" xfId="0" applyNumberFormat="1" applyFont="1" applyFill="1" applyBorder="1">
      <alignment vertical="center"/>
    </xf>
    <xf numFmtId="177" fontId="1" fillId="2" borderId="18" xfId="0" applyNumberFormat="1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center" textRotation="255"/>
    </xf>
    <xf numFmtId="0" fontId="1" fillId="0" borderId="22" xfId="0" applyFont="1" applyBorder="1" applyAlignment="1">
      <alignment horizontal="center" vertical="center" textRotation="255"/>
    </xf>
    <xf numFmtId="0" fontId="1" fillId="0" borderId="23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24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26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center" vertical="center" textRotation="255"/>
    </xf>
    <xf numFmtId="0" fontId="1" fillId="0" borderId="0" xfId="0" applyFont="1" applyAlignment="1">
      <alignment horizontal="left" vertical="center" wrapText="1"/>
    </xf>
    <xf numFmtId="176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1" fillId="0" borderId="19" xfId="0" applyFont="1" applyBorder="1" applyAlignment="1">
      <alignment horizontal="center" vertical="center"/>
    </xf>
    <xf numFmtId="177" fontId="1" fillId="2" borderId="20" xfId="0" applyNumberFormat="1" applyFont="1" applyFill="1" applyBorder="1">
      <alignment vertical="center"/>
    </xf>
    <xf numFmtId="177" fontId="1" fillId="2" borderId="21" xfId="0" applyNumberFormat="1" applyFont="1" applyFill="1" applyBorder="1">
      <alignment vertical="center"/>
    </xf>
    <xf numFmtId="177" fontId="1" fillId="2" borderId="22" xfId="0" applyNumberFormat="1" applyFont="1" applyFill="1" applyBorder="1">
      <alignment vertical="center"/>
    </xf>
    <xf numFmtId="177" fontId="1" fillId="2" borderId="25" xfId="0" applyNumberFormat="1" applyFont="1" applyFill="1" applyBorder="1">
      <alignment vertical="center"/>
    </xf>
    <xf numFmtId="177" fontId="1" fillId="2" borderId="26" xfId="0" applyNumberFormat="1" applyFont="1" applyFill="1" applyBorder="1">
      <alignment vertical="center"/>
    </xf>
    <xf numFmtId="177" fontId="1" fillId="2" borderId="27" xfId="0" applyNumberFormat="1" applyFont="1" applyFill="1" applyBorder="1">
      <alignment vertical="center"/>
    </xf>
    <xf numFmtId="0" fontId="1" fillId="0" borderId="20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1" fillId="0" borderId="26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17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8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179" fontId="1" fillId="0" borderId="1" xfId="0" applyNumberFormat="1" applyFont="1" applyBorder="1">
      <alignment vertical="center"/>
    </xf>
    <xf numFmtId="179" fontId="0" fillId="0" borderId="2" xfId="0" applyNumberFormat="1" applyBorder="1">
      <alignment vertical="center"/>
    </xf>
    <xf numFmtId="0" fontId="1" fillId="0" borderId="31" xfId="0" applyFont="1" applyBorder="1" applyAlignment="1">
      <alignment horizontal="left" vertical="center"/>
    </xf>
    <xf numFmtId="0" fontId="0" fillId="0" borderId="29" xfId="0" applyBorder="1">
      <alignment vertical="center"/>
    </xf>
    <xf numFmtId="0" fontId="0" fillId="0" borderId="32" xfId="0" applyBorder="1">
      <alignment vertical="center"/>
    </xf>
    <xf numFmtId="177" fontId="1" fillId="2" borderId="17" xfId="0" quotePrefix="1" applyNumberFormat="1" applyFont="1" applyFill="1" applyBorder="1">
      <alignment vertical="center"/>
    </xf>
    <xf numFmtId="177" fontId="1" fillId="0" borderId="17" xfId="0" applyNumberFormat="1" applyFont="1" applyBorder="1">
      <alignment vertical="center"/>
    </xf>
    <xf numFmtId="177" fontId="1" fillId="0" borderId="18" xfId="0" applyNumberFormat="1" applyFont="1" applyBorder="1">
      <alignment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179" fontId="1" fillId="2" borderId="23" xfId="0" applyNumberFormat="1" applyFont="1" applyFill="1" applyBorder="1">
      <alignment vertical="center"/>
    </xf>
    <xf numFmtId="179" fontId="1" fillId="2" borderId="0" xfId="0" applyNumberFormat="1" applyFont="1" applyFill="1">
      <alignment vertical="center"/>
    </xf>
    <xf numFmtId="179" fontId="1" fillId="2" borderId="24" xfId="0" applyNumberFormat="1" applyFont="1" applyFill="1" applyBorder="1">
      <alignment vertical="center"/>
    </xf>
    <xf numFmtId="179" fontId="1" fillId="2" borderId="25" xfId="0" applyNumberFormat="1" applyFont="1" applyFill="1" applyBorder="1">
      <alignment vertical="center"/>
    </xf>
    <xf numFmtId="179" fontId="1" fillId="2" borderId="26" xfId="0" applyNumberFormat="1" applyFont="1" applyFill="1" applyBorder="1">
      <alignment vertical="center"/>
    </xf>
    <xf numFmtId="179" fontId="1" fillId="2" borderId="27" xfId="0" applyNumberFormat="1" applyFont="1" applyFill="1" applyBorder="1">
      <alignment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179" fontId="1" fillId="2" borderId="0" xfId="0" applyNumberFormat="1" applyFont="1" applyFill="1" applyAlignment="1">
      <alignment horizontal="center" vertical="center"/>
    </xf>
    <xf numFmtId="179" fontId="1" fillId="2" borderId="26" xfId="0" applyNumberFormat="1" applyFont="1" applyFill="1" applyBorder="1" applyAlignment="1">
      <alignment horizontal="center" vertical="center"/>
    </xf>
    <xf numFmtId="0" fontId="1" fillId="3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26" xfId="0" applyFill="1" applyBorder="1">
      <alignment vertic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179" fontId="1" fillId="2" borderId="20" xfId="0" applyNumberFormat="1" applyFont="1" applyFill="1" applyBorder="1">
      <alignment vertical="center"/>
    </xf>
    <xf numFmtId="179" fontId="1" fillId="2" borderId="21" xfId="0" applyNumberFormat="1" applyFont="1" applyFill="1" applyBorder="1">
      <alignment vertical="center"/>
    </xf>
    <xf numFmtId="179" fontId="1" fillId="2" borderId="22" xfId="0" applyNumberFormat="1" applyFont="1" applyFill="1" applyBorder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176" fontId="0" fillId="2" borderId="0" xfId="0" applyNumberFormat="1" applyFill="1">
      <alignment vertical="center"/>
    </xf>
    <xf numFmtId="0" fontId="1" fillId="2" borderId="21" xfId="0" applyFont="1" applyFill="1" applyBorder="1" applyAlignment="1">
      <alignment horizontal="center" vertical="center"/>
    </xf>
    <xf numFmtId="179" fontId="1" fillId="2" borderId="2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1" fillId="0" borderId="21" xfId="0" applyFont="1" applyBorder="1">
      <alignment vertical="center"/>
    </xf>
    <xf numFmtId="0" fontId="0" fillId="0" borderId="21" xfId="0" applyBorder="1">
      <alignment vertical="center"/>
    </xf>
    <xf numFmtId="0" fontId="0" fillId="0" borderId="26" xfId="0" applyBorder="1">
      <alignment vertical="center"/>
    </xf>
    <xf numFmtId="0" fontId="1" fillId="3" borderId="21" xfId="0" applyFont="1" applyFill="1" applyBorder="1">
      <alignment vertical="center"/>
    </xf>
    <xf numFmtId="0" fontId="0" fillId="3" borderId="21" xfId="0" applyFill="1" applyBorder="1">
      <alignment vertical="center"/>
    </xf>
    <xf numFmtId="179" fontId="1" fillId="2" borderId="20" xfId="0" applyNumberFormat="1" applyFont="1" applyFill="1" applyBorder="1" applyAlignment="1">
      <alignment horizontal="right" vertical="center"/>
    </xf>
    <xf numFmtId="179" fontId="1" fillId="2" borderId="21" xfId="0" applyNumberFormat="1" applyFont="1" applyFill="1" applyBorder="1" applyAlignment="1">
      <alignment horizontal="right" vertical="center"/>
    </xf>
    <xf numFmtId="179" fontId="1" fillId="2" borderId="22" xfId="0" applyNumberFormat="1" applyFont="1" applyFill="1" applyBorder="1" applyAlignment="1">
      <alignment horizontal="right" vertical="center"/>
    </xf>
    <xf numFmtId="179" fontId="1" fillId="2" borderId="23" xfId="0" applyNumberFormat="1" applyFont="1" applyFill="1" applyBorder="1" applyAlignment="1">
      <alignment horizontal="right" vertical="center"/>
    </xf>
    <xf numFmtId="179" fontId="1" fillId="2" borderId="0" xfId="0" applyNumberFormat="1" applyFont="1" applyFill="1" applyAlignment="1">
      <alignment horizontal="right" vertical="center"/>
    </xf>
    <xf numFmtId="179" fontId="1" fillId="2" borderId="24" xfId="0" applyNumberFormat="1" applyFont="1" applyFill="1" applyBorder="1" applyAlignment="1">
      <alignment horizontal="right" vertical="center"/>
    </xf>
    <xf numFmtId="179" fontId="1" fillId="2" borderId="25" xfId="0" applyNumberFormat="1" applyFont="1" applyFill="1" applyBorder="1" applyAlignment="1">
      <alignment horizontal="right" vertical="center"/>
    </xf>
    <xf numFmtId="179" fontId="1" fillId="2" borderId="26" xfId="0" applyNumberFormat="1" applyFont="1" applyFill="1" applyBorder="1" applyAlignment="1">
      <alignment horizontal="right" vertical="center"/>
    </xf>
    <xf numFmtId="179" fontId="1" fillId="2" borderId="27" xfId="0" applyNumberFormat="1" applyFont="1" applyFill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21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1" fillId="0" borderId="16" xfId="0" applyFont="1" applyBorder="1" applyAlignment="1">
      <alignment horizontal="righ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179" fontId="1" fillId="2" borderId="17" xfId="0" applyNumberFormat="1" applyFont="1" applyFill="1" applyBorder="1" applyAlignment="1">
      <alignment horizontal="right" vertical="center"/>
    </xf>
    <xf numFmtId="179" fontId="1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/>
    </xf>
    <xf numFmtId="38" fontId="1" fillId="2" borderId="17" xfId="3" applyFont="1" applyFill="1" applyBorder="1" applyAlignment="1">
      <alignment horizontal="right" vertical="center"/>
    </xf>
    <xf numFmtId="38" fontId="1" fillId="2" borderId="18" xfId="3" applyFont="1" applyFill="1" applyBorder="1" applyAlignment="1">
      <alignment horizontal="right" vertical="center"/>
    </xf>
    <xf numFmtId="38" fontId="1" fillId="2" borderId="19" xfId="3" applyFont="1" applyFill="1" applyBorder="1" applyAlignment="1">
      <alignment horizontal="right" vertical="center"/>
    </xf>
    <xf numFmtId="0" fontId="0" fillId="0" borderId="34" xfId="0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2" borderId="0" xfId="0" applyFont="1" applyFill="1" applyAlignment="1">
      <alignment horizontal="right" vertical="center" wrapText="1"/>
    </xf>
    <xf numFmtId="180" fontId="0" fillId="2" borderId="0" xfId="0" applyNumberForma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1" fillId="2" borderId="17" xfId="0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17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</cellXfs>
  <cellStyles count="4">
    <cellStyle name="桁区切り" xfId="3" builtinId="6"/>
    <cellStyle name="桁区切り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069;&#36896;&#36009;&#22770;&#24460;&#26360;&#24335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d.nagoya-u.ac.jp/cctcr/ctc/client/com-form/form20-1_iyak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書式9・製造販売後調査の中止等に関する報告書"/>
      <sheetName val="書式8・製造販売後調査の中止等に関する報告書"/>
      <sheetName val="書式6・製造販売後調査実施要項等修正報告書"/>
      <sheetName val="目次・説明等"/>
      <sheetName val="入力シート"/>
      <sheetName val="書式1・申請書"/>
      <sheetName val="書式2-1・経費算定(製造販売後調査)"/>
      <sheetName val="書式2-2・ﾎﾟｲﾝﾄ算出表"/>
      <sheetName val="書式2-3・経費算定 (副作用・感染症報告)"/>
      <sheetName val="書式7・製造販売後調査実施計画等変更申込書"/>
      <sheetName val="書式3・審査依頼書"/>
      <sheetName val="書式4・製造販売後審査結果報告書"/>
      <sheetName val="書式5・製造販売後調査に関する指示・決定通知書"/>
      <sheetName val="調査概要"/>
      <sheetName val="入力リス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G3" t="str">
            <v>血液内科</v>
          </cell>
        </row>
        <row r="4">
          <cell r="G4" t="str">
            <v>循環器内科</v>
          </cell>
        </row>
        <row r="5">
          <cell r="G5" t="str">
            <v>消化器内科</v>
          </cell>
        </row>
        <row r="6">
          <cell r="G6" t="str">
            <v>呼吸器内科</v>
          </cell>
        </row>
        <row r="7">
          <cell r="G7" t="str">
            <v>糖尿病・内分泌内科</v>
          </cell>
        </row>
        <row r="8">
          <cell r="G8" t="str">
            <v>腎臓内科</v>
          </cell>
        </row>
        <row r="9">
          <cell r="G9" t="str">
            <v>血管外科</v>
          </cell>
        </row>
        <row r="10">
          <cell r="G10" t="str">
            <v>移植外科</v>
          </cell>
        </row>
        <row r="11">
          <cell r="G11" t="str">
            <v>消化器外科一</v>
          </cell>
        </row>
        <row r="12">
          <cell r="G12" t="str">
            <v>消化器外科二</v>
          </cell>
        </row>
        <row r="13">
          <cell r="G13" t="str">
            <v>乳腺・内分泌外科</v>
          </cell>
        </row>
        <row r="14">
          <cell r="G14" t="str">
            <v>整形外科</v>
          </cell>
        </row>
        <row r="15">
          <cell r="G15" t="str">
            <v>手の外科</v>
          </cell>
        </row>
        <row r="16">
          <cell r="G16" t="str">
            <v>産科婦人科</v>
          </cell>
        </row>
        <row r="17">
          <cell r="G17" t="str">
            <v>眼科</v>
          </cell>
        </row>
        <row r="18">
          <cell r="G18" t="str">
            <v>精神科</v>
          </cell>
        </row>
        <row r="19">
          <cell r="G19" t="str">
            <v>親と子どもの心療部</v>
          </cell>
        </row>
        <row r="20">
          <cell r="G20" t="str">
            <v>小児科</v>
          </cell>
        </row>
        <row r="21">
          <cell r="G21" t="str">
            <v>皮膚科</v>
          </cell>
        </row>
        <row r="22">
          <cell r="G22" t="str">
            <v>泌尿器科</v>
          </cell>
        </row>
        <row r="23">
          <cell r="G23" t="str">
            <v>耳鼻咽喉科</v>
          </cell>
        </row>
        <row r="24">
          <cell r="G24" t="str">
            <v>放射線科</v>
          </cell>
        </row>
        <row r="25">
          <cell r="G25" t="str">
            <v>麻酔科</v>
          </cell>
        </row>
        <row r="26">
          <cell r="G26" t="str">
            <v>歯科口腔外科</v>
          </cell>
        </row>
        <row r="27">
          <cell r="G27" t="str">
            <v>脳神経外科</v>
          </cell>
        </row>
        <row r="28">
          <cell r="G28" t="str">
            <v>老年内科</v>
          </cell>
        </row>
        <row r="29">
          <cell r="G29" t="str">
            <v>神経内科</v>
          </cell>
        </row>
        <row r="30">
          <cell r="G30" t="str">
            <v>呼吸器外科</v>
          </cell>
        </row>
        <row r="31">
          <cell r="G31" t="str">
            <v>心臓外科</v>
          </cell>
        </row>
        <row r="32">
          <cell r="G32" t="str">
            <v>形成外科</v>
          </cell>
        </row>
        <row r="33">
          <cell r="G33" t="str">
            <v>小児外科</v>
          </cell>
        </row>
        <row r="34">
          <cell r="G34" t="str">
            <v>検査部</v>
          </cell>
        </row>
        <row r="35">
          <cell r="G35" t="str">
            <v>手術部</v>
          </cell>
        </row>
        <row r="36">
          <cell r="G36" t="str">
            <v>放射線部</v>
          </cell>
        </row>
        <row r="37">
          <cell r="G37" t="str">
            <v>輸血部</v>
          </cell>
        </row>
        <row r="38">
          <cell r="G38" t="str">
            <v>病理部</v>
          </cell>
        </row>
        <row r="39">
          <cell r="G39" t="str">
            <v>救急部</v>
          </cell>
        </row>
        <row r="40">
          <cell r="G40" t="str">
            <v>集中治療部</v>
          </cell>
        </row>
        <row r="41">
          <cell r="G41" t="str">
            <v>光学医療診療部</v>
          </cell>
        </row>
        <row r="42">
          <cell r="G42" t="str">
            <v>総合診療科</v>
          </cell>
        </row>
        <row r="43">
          <cell r="G43" t="str">
            <v>周産母子センター</v>
          </cell>
        </row>
        <row r="44">
          <cell r="G44" t="str">
            <v>化学療法部</v>
          </cell>
        </row>
        <row r="45">
          <cell r="G45" t="str">
            <v>中央感染制御部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書式20-1-1・ﾎﾟｲﾝﾄ算出表"/>
      <sheetName val="書式20-1経費算定書"/>
      <sheetName val="書式20-1・記入例　注意事項"/>
      <sheetName val="書式20-1・経費算定基準"/>
      <sheetName val="書式20-1-1・記入上の注意事項"/>
      <sheetName val="書式20-1-1・ポイント算出早見表（投与期間）"/>
    </sheetNames>
    <sheetDataSet>
      <sheetData sheetId="0"/>
      <sheetData sheetId="1"/>
      <sheetData sheetId="2"/>
      <sheetData sheetId="3"/>
      <sheetData sheetId="4"/>
      <sheetData sheetId="5">
        <row r="10">
          <cell r="A10" t="str">
            <v>4週以内</v>
          </cell>
        </row>
        <row r="11">
          <cell r="A11" t="str">
            <v>5～24週</v>
          </cell>
        </row>
        <row r="12">
          <cell r="A12" t="str">
            <v>25～48週</v>
          </cell>
        </row>
        <row r="13">
          <cell r="A13" t="str">
            <v>49～72週</v>
          </cell>
        </row>
        <row r="14">
          <cell r="A14" t="str">
            <v>73～96週</v>
          </cell>
        </row>
        <row r="15">
          <cell r="A15" t="str">
            <v>97～120週</v>
          </cell>
        </row>
        <row r="16">
          <cell r="A16" t="str">
            <v>121～144週</v>
          </cell>
        </row>
        <row r="17">
          <cell r="A17" t="str">
            <v>145～168週</v>
          </cell>
        </row>
        <row r="18">
          <cell r="A18" t="str">
            <v>169～192週</v>
          </cell>
        </row>
        <row r="19">
          <cell r="A19" t="str">
            <v>193～216週</v>
          </cell>
        </row>
        <row r="20">
          <cell r="A20" t="str">
            <v>217～240週</v>
          </cell>
        </row>
        <row r="21">
          <cell r="A21" t="str">
            <v>241～264週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AY34"/>
  <sheetViews>
    <sheetView view="pageBreakPreview" zoomScale="90" zoomScaleNormal="90" zoomScaleSheetLayoutView="90" workbookViewId="0">
      <selection activeCell="AB23" sqref="AB23:AX24"/>
    </sheetView>
  </sheetViews>
  <sheetFormatPr defaultColWidth="2.36328125" defaultRowHeight="21" customHeight="1" x14ac:dyDescent="0.2"/>
  <cols>
    <col min="1" max="4" width="2.08984375" customWidth="1"/>
    <col min="5" max="25" width="2.36328125" customWidth="1"/>
    <col min="26" max="26" width="2.26953125" customWidth="1"/>
    <col min="27" max="27" width="2.7265625" customWidth="1"/>
    <col min="28" max="28" width="2.6328125" customWidth="1"/>
    <col min="29" max="30" width="2.453125" customWidth="1"/>
    <col min="31" max="32" width="2.36328125" customWidth="1"/>
    <col min="33" max="33" width="2.6328125" customWidth="1"/>
    <col min="34" max="34" width="2.453125" customWidth="1"/>
    <col min="35" max="35" width="4.453125" customWidth="1"/>
    <col min="36" max="43" width="2.36328125" customWidth="1"/>
    <col min="44" max="44" width="3" customWidth="1"/>
    <col min="45" max="46" width="2.08984375" customWidth="1"/>
    <col min="47" max="49" width="2.36328125" customWidth="1"/>
    <col min="50" max="50" width="3.6328125" customWidth="1"/>
  </cols>
  <sheetData>
    <row r="1" spans="1:50" s="1" customFormat="1" ht="21" customHeight="1" thickBot="1" x14ac:dyDescent="0.25">
      <c r="AF1" s="61" t="s">
        <v>0</v>
      </c>
      <c r="AG1" s="62"/>
      <c r="AH1" s="62"/>
      <c r="AI1" s="63"/>
      <c r="AJ1" s="34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6"/>
    </row>
    <row r="2" spans="1:50" s="1" customFormat="1" ht="21" customHeight="1" x14ac:dyDescent="0.2">
      <c r="AF2" s="37" t="s">
        <v>1</v>
      </c>
      <c r="AG2" s="38"/>
      <c r="AH2" s="38"/>
      <c r="AI2" s="39"/>
      <c r="AJ2" s="43" t="s">
        <v>2</v>
      </c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5"/>
    </row>
    <row r="3" spans="1:50" s="1" customFormat="1" ht="21" customHeight="1" thickBot="1" x14ac:dyDescent="0.25">
      <c r="AF3" s="40"/>
      <c r="AG3" s="41"/>
      <c r="AH3" s="41"/>
      <c r="AI3" s="42"/>
      <c r="AJ3" s="46" t="s">
        <v>72</v>
      </c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8"/>
    </row>
    <row r="4" spans="1:50" s="1" customFormat="1" ht="21" customHeight="1" x14ac:dyDescent="0.2">
      <c r="AJ4" s="12" t="s">
        <v>3</v>
      </c>
      <c r="AK4" s="12"/>
      <c r="AL4" s="50"/>
      <c r="AM4" s="50"/>
      <c r="AN4" s="50"/>
      <c r="AO4" s="13" t="s">
        <v>4</v>
      </c>
      <c r="AP4" s="50"/>
      <c r="AQ4" s="51"/>
      <c r="AR4" s="12" t="s">
        <v>5</v>
      </c>
      <c r="AS4" s="50"/>
      <c r="AT4" s="51"/>
      <c r="AU4" s="12" t="s">
        <v>6</v>
      </c>
      <c r="AV4" s="5"/>
      <c r="AW4" s="5"/>
    </row>
    <row r="5" spans="1:50" s="1" customFormat="1" ht="21" customHeight="1" x14ac:dyDescent="0.2">
      <c r="A5" s="64" t="s">
        <v>39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</row>
    <row r="6" spans="1:50" s="1" customFormat="1" ht="10.5" customHeight="1" x14ac:dyDescent="0.2"/>
    <row r="7" spans="1:50" s="1" customFormat="1" ht="21" customHeight="1" x14ac:dyDescent="0.2">
      <c r="A7" s="1" t="s">
        <v>26</v>
      </c>
    </row>
    <row r="8" spans="1:50" s="1" customFormat="1" ht="21" customHeight="1" x14ac:dyDescent="0.2"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s="1" customFormat="1" ht="21" customHeight="1" x14ac:dyDescent="0.2"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5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</row>
    <row r="10" spans="1:50" s="1" customFormat="1" ht="21" customHeight="1" x14ac:dyDescent="0.2"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5"/>
      <c r="AW10" s="5"/>
      <c r="AX10" s="5"/>
    </row>
    <row r="11" spans="1:50" s="1" customFormat="1" ht="21" customHeight="1" x14ac:dyDescent="0.2"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7</v>
      </c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s="1" customFormat="1" ht="21" customHeight="1" x14ac:dyDescent="0.2"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 t="s">
        <v>8</v>
      </c>
      <c r="AF12" s="5"/>
      <c r="AG12" s="5"/>
      <c r="AH12" s="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5"/>
      <c r="AW12" s="5"/>
      <c r="AX12" s="5"/>
    </row>
    <row r="13" spans="1:50" s="1" customFormat="1" ht="61.5" customHeight="1" x14ac:dyDescent="0.2">
      <c r="A13" s="1" t="s">
        <v>9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5"/>
    </row>
    <row r="14" spans="1:50" s="1" customFormat="1" ht="23.25" customHeight="1" x14ac:dyDescent="0.2">
      <c r="A14" s="1" t="s">
        <v>27</v>
      </c>
      <c r="H14" s="5"/>
      <c r="I14" s="5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 t="s">
        <v>28</v>
      </c>
      <c r="V14" s="81"/>
      <c r="W14" s="81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</row>
    <row r="15" spans="1:50" s="1" customFormat="1" ht="21" customHeight="1" x14ac:dyDescent="0.2">
      <c r="A15" s="1" t="s">
        <v>78</v>
      </c>
      <c r="H15" s="5"/>
      <c r="I15" s="5"/>
      <c r="J15" s="5" t="s">
        <v>42</v>
      </c>
      <c r="K15" s="5"/>
      <c r="L15" s="16"/>
      <c r="M15" s="8"/>
      <c r="N15" s="8"/>
      <c r="O15" s="8"/>
      <c r="P15" s="8"/>
      <c r="Q15" s="8"/>
      <c r="R15" s="8"/>
      <c r="S15" s="16"/>
      <c r="T15" s="9"/>
      <c r="U15" s="9"/>
      <c r="V15" s="9"/>
      <c r="W15" s="9"/>
      <c r="X15" s="9"/>
      <c r="Y15" s="8"/>
      <c r="Z15" s="8"/>
      <c r="AA15" s="8"/>
      <c r="AB15" s="82" t="s">
        <v>11</v>
      </c>
      <c r="AC15" s="82"/>
      <c r="AD15" s="83"/>
      <c r="AE15" s="83"/>
      <c r="AF15" s="20"/>
      <c r="AG15" s="9"/>
      <c r="AH15" s="9"/>
      <c r="AI15" s="80"/>
      <c r="AJ15" s="80"/>
      <c r="AK15" s="80"/>
      <c r="AL15" s="80"/>
      <c r="AM15" s="80"/>
      <c r="AN15" s="80"/>
      <c r="AO15" s="80"/>
      <c r="AP15" s="80"/>
      <c r="AQ15" s="80"/>
      <c r="AR15" s="5"/>
      <c r="AS15" s="5"/>
      <c r="AT15" s="5"/>
      <c r="AU15" s="5"/>
      <c r="AV15" s="5"/>
    </row>
    <row r="16" spans="1:50" s="1" customFormat="1" ht="21" customHeight="1" x14ac:dyDescent="0.2">
      <c r="A16" s="1" t="s">
        <v>79</v>
      </c>
      <c r="H16" s="5"/>
      <c r="I16" s="5"/>
      <c r="J16" s="15" t="s">
        <v>41</v>
      </c>
      <c r="K16" s="15"/>
      <c r="L16" s="17"/>
      <c r="M16" s="18"/>
      <c r="N16" s="18"/>
      <c r="O16" s="18"/>
      <c r="P16" s="18"/>
      <c r="Q16" s="18"/>
      <c r="R16" s="18"/>
      <c r="S16" s="17"/>
      <c r="T16" s="19"/>
      <c r="U16" s="19"/>
      <c r="V16" s="19"/>
      <c r="W16" s="19"/>
      <c r="X16" s="19"/>
      <c r="Y16" s="18"/>
      <c r="Z16" s="8"/>
      <c r="AA16" s="8"/>
      <c r="AB16" s="82" t="s">
        <v>11</v>
      </c>
      <c r="AC16" s="82"/>
      <c r="AD16" s="83"/>
      <c r="AE16" s="83"/>
      <c r="AF16" s="8"/>
      <c r="AG16" s="9"/>
      <c r="AH16" s="9"/>
      <c r="AI16" s="80"/>
      <c r="AJ16" s="80"/>
      <c r="AK16" s="80"/>
      <c r="AL16" s="80"/>
      <c r="AM16" s="80"/>
      <c r="AN16" s="80"/>
      <c r="AO16" s="80"/>
      <c r="AP16" s="80"/>
      <c r="AQ16" s="80"/>
      <c r="AR16" s="5"/>
      <c r="AS16" s="5"/>
      <c r="AT16" s="5"/>
      <c r="AU16" s="5"/>
      <c r="AV16" s="5"/>
    </row>
    <row r="17" spans="1:50" s="1" customFormat="1" ht="21" customHeight="1" x14ac:dyDescent="0.2">
      <c r="A17" s="1" t="s">
        <v>80</v>
      </c>
      <c r="H17" s="5"/>
      <c r="I17" s="5"/>
      <c r="J17" s="5" t="s">
        <v>31</v>
      </c>
      <c r="K17" s="5"/>
      <c r="L17" s="10"/>
      <c r="M17" s="8"/>
      <c r="N17" s="8"/>
      <c r="O17" s="8"/>
      <c r="Q17" s="8"/>
      <c r="R17" s="8"/>
      <c r="S17" s="11"/>
      <c r="T17" s="11"/>
      <c r="U17" s="8"/>
      <c r="V17" s="8"/>
      <c r="W17" s="10"/>
      <c r="X17" s="9"/>
      <c r="Y17" s="9"/>
      <c r="Z17" s="9"/>
      <c r="AA17" s="9"/>
      <c r="AB17" s="9"/>
      <c r="AC17" s="8"/>
      <c r="AD17" s="8"/>
      <c r="AE17" s="8"/>
      <c r="AF17" s="8"/>
      <c r="AG17" s="9"/>
      <c r="AH17" s="9"/>
      <c r="AI17" s="9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50" s="1" customFormat="1" ht="21" customHeight="1" x14ac:dyDescent="0.2">
      <c r="H18" s="5"/>
      <c r="I18" s="5"/>
      <c r="J18" s="5"/>
      <c r="K18" s="5"/>
      <c r="L18" s="10"/>
      <c r="M18" s="8"/>
      <c r="N18" s="8"/>
      <c r="O18" s="8"/>
      <c r="Q18" s="8"/>
      <c r="R18" s="8"/>
      <c r="S18" s="11"/>
      <c r="T18" s="11"/>
      <c r="U18" s="8"/>
      <c r="V18" s="8"/>
      <c r="W18" s="10"/>
      <c r="X18" s="9"/>
      <c r="Y18" s="9"/>
      <c r="Z18" s="9"/>
      <c r="AA18" s="9"/>
      <c r="AB18" s="9"/>
      <c r="AC18" s="8"/>
      <c r="AD18" s="8"/>
      <c r="AE18" s="8"/>
      <c r="AF18" s="8"/>
      <c r="AG18" s="9"/>
      <c r="AH18" s="9"/>
      <c r="AI18" s="9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50" s="1" customFormat="1" ht="21" customHeight="1" x14ac:dyDescent="0.2">
      <c r="A19" s="1" t="s">
        <v>81</v>
      </c>
    </row>
    <row r="20" spans="1:50" s="1" customFormat="1" ht="21" customHeight="1" x14ac:dyDescent="0.2">
      <c r="A20" s="67" t="s">
        <v>12</v>
      </c>
      <c r="B20" s="67"/>
      <c r="C20" s="67"/>
      <c r="D20" s="67"/>
      <c r="E20" s="67" t="s">
        <v>13</v>
      </c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8" t="s">
        <v>14</v>
      </c>
      <c r="X20" s="69"/>
      <c r="Y20" s="69"/>
      <c r="Z20" s="69"/>
      <c r="AA20" s="69"/>
      <c r="AB20" s="68" t="s">
        <v>15</v>
      </c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84"/>
    </row>
    <row r="21" spans="1:50" s="1" customFormat="1" ht="21" customHeight="1" x14ac:dyDescent="0.2">
      <c r="A21" s="70" t="s">
        <v>16</v>
      </c>
      <c r="B21" s="71"/>
      <c r="C21" s="71"/>
      <c r="D21" s="72"/>
      <c r="E21" s="52" t="s">
        <v>71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4"/>
      <c r="W21" s="59">
        <f>AB21*1.1</f>
        <v>220000.00000000003</v>
      </c>
      <c r="X21" s="60"/>
      <c r="Y21" s="60"/>
      <c r="Z21" s="60"/>
      <c r="AA21" s="60"/>
      <c r="AB21" s="55">
        <v>200000</v>
      </c>
      <c r="AC21" s="56"/>
      <c r="AD21" s="56"/>
      <c r="AE21" s="56"/>
      <c r="AF21" s="56"/>
      <c r="AG21" s="57" t="s">
        <v>88</v>
      </c>
      <c r="AH21" s="57"/>
      <c r="AI21" s="58"/>
      <c r="AJ21" s="4"/>
      <c r="AK21" s="4"/>
      <c r="AL21" s="4"/>
      <c r="AM21" s="4"/>
      <c r="AN21" s="2"/>
      <c r="AO21" s="4"/>
      <c r="AP21" s="4"/>
      <c r="AQ21" s="4"/>
      <c r="AR21" s="4"/>
      <c r="AS21" s="4"/>
      <c r="AT21" s="4"/>
      <c r="AU21" s="4"/>
      <c r="AV21" s="4"/>
      <c r="AW21" s="4"/>
      <c r="AX21" s="3"/>
    </row>
    <row r="22" spans="1:50" s="1" customFormat="1" ht="21" customHeight="1" x14ac:dyDescent="0.2">
      <c r="A22" s="73"/>
      <c r="B22" s="74"/>
      <c r="C22" s="74"/>
      <c r="D22" s="75"/>
      <c r="E22" s="52" t="s">
        <v>45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4"/>
      <c r="W22" s="59">
        <f>AB22*1.1</f>
        <v>330000</v>
      </c>
      <c r="X22" s="60"/>
      <c r="Y22" s="60"/>
      <c r="Z22" s="60"/>
      <c r="AA22" s="60"/>
      <c r="AB22" s="55">
        <v>300000</v>
      </c>
      <c r="AC22" s="56"/>
      <c r="AD22" s="56"/>
      <c r="AE22" s="56"/>
      <c r="AF22" s="56"/>
      <c r="AG22" s="57" t="s">
        <v>89</v>
      </c>
      <c r="AH22" s="57"/>
      <c r="AI22" s="58"/>
      <c r="AN22" s="27"/>
      <c r="AX22" s="28"/>
    </row>
    <row r="23" spans="1:50" s="1" customFormat="1" ht="17.25" customHeight="1" x14ac:dyDescent="0.2">
      <c r="A23" s="73"/>
      <c r="B23" s="74"/>
      <c r="C23" s="74"/>
      <c r="D23" s="75"/>
      <c r="E23" s="49" t="s">
        <v>46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85">
        <v>0</v>
      </c>
      <c r="X23" s="86"/>
      <c r="Y23" s="86"/>
      <c r="Z23" s="86"/>
      <c r="AA23" s="87"/>
      <c r="AB23" s="91" t="s">
        <v>40</v>
      </c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3"/>
    </row>
    <row r="24" spans="1:50" s="1" customFormat="1" ht="17.25" customHeight="1" x14ac:dyDescent="0.2">
      <c r="A24" s="73"/>
      <c r="B24" s="74"/>
      <c r="C24" s="74"/>
      <c r="D24" s="75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88"/>
      <c r="X24" s="89"/>
      <c r="Y24" s="89"/>
      <c r="Z24" s="89"/>
      <c r="AA24" s="90"/>
      <c r="AB24" s="94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6"/>
    </row>
    <row r="25" spans="1:50" s="1" customFormat="1" ht="21" customHeight="1" x14ac:dyDescent="0.2">
      <c r="A25" s="73"/>
      <c r="B25" s="74"/>
      <c r="C25" s="74"/>
      <c r="D25" s="75"/>
      <c r="E25" s="49" t="s">
        <v>47</v>
      </c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59">
        <v>0</v>
      </c>
      <c r="X25" s="60"/>
      <c r="Y25" s="60"/>
      <c r="Z25" s="60"/>
      <c r="AA25" s="60"/>
      <c r="AB25" s="97" t="s">
        <v>17</v>
      </c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98"/>
    </row>
    <row r="26" spans="1:50" s="1" customFormat="1" ht="21" customHeight="1" x14ac:dyDescent="0.2">
      <c r="A26" s="73"/>
      <c r="B26" s="74"/>
      <c r="C26" s="74"/>
      <c r="D26" s="75"/>
      <c r="E26" s="49" t="s">
        <v>48</v>
      </c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59">
        <f>IF(J13="",0,AB26*AH26*AM26)</f>
        <v>0</v>
      </c>
      <c r="X26" s="60"/>
      <c r="Y26" s="60"/>
      <c r="Z26" s="60"/>
      <c r="AA26" s="60"/>
      <c r="AB26" s="9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98"/>
    </row>
    <row r="27" spans="1:50" s="1" customFormat="1" ht="21" customHeight="1" x14ac:dyDescent="0.2">
      <c r="A27" s="73"/>
      <c r="B27" s="74"/>
      <c r="C27" s="74"/>
      <c r="D27" s="75"/>
      <c r="E27" s="49" t="s">
        <v>49</v>
      </c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107">
        <f>ROUNDDOWN((SUM(W21:AA26)*0.2),0)</f>
        <v>110000</v>
      </c>
      <c r="X27" s="60"/>
      <c r="Y27" s="60"/>
      <c r="Z27" s="60"/>
      <c r="AA27" s="60"/>
      <c r="AB27" s="97" t="s">
        <v>69</v>
      </c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98"/>
    </row>
    <row r="28" spans="1:50" s="1" customFormat="1" ht="21" customHeight="1" x14ac:dyDescent="0.2">
      <c r="A28" s="76"/>
      <c r="B28" s="77"/>
      <c r="C28" s="77"/>
      <c r="D28" s="78"/>
      <c r="E28" s="52" t="s">
        <v>50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4"/>
      <c r="W28" s="108">
        <f>SUM(W21:AA27)</f>
        <v>660000</v>
      </c>
      <c r="X28" s="109"/>
      <c r="Y28" s="109"/>
      <c r="Z28" s="109"/>
      <c r="AA28" s="109"/>
      <c r="AB28" s="97" t="s">
        <v>20</v>
      </c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98"/>
    </row>
    <row r="29" spans="1:50" s="1" customFormat="1" ht="21" customHeight="1" thickBot="1" x14ac:dyDescent="0.25">
      <c r="A29" s="110" t="s">
        <v>51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2"/>
      <c r="W29" s="108">
        <f>ROUNDDOWN(W28*0.3,0)</f>
        <v>198000</v>
      </c>
      <c r="X29" s="109"/>
      <c r="Y29" s="109"/>
      <c r="Z29" s="109"/>
      <c r="AA29" s="109"/>
      <c r="AB29" s="113" t="s">
        <v>21</v>
      </c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5"/>
    </row>
    <row r="30" spans="1:50" s="1" customFormat="1" ht="21" customHeight="1" thickBot="1" x14ac:dyDescent="0.25">
      <c r="A30" s="99" t="s">
        <v>24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1"/>
      <c r="W30" s="102">
        <f>SUM(W28:AA29)</f>
        <v>858000</v>
      </c>
      <c r="X30" s="103"/>
      <c r="Y30" s="103"/>
      <c r="Z30" s="103"/>
      <c r="AA30" s="103"/>
      <c r="AB30" s="104" t="s">
        <v>37</v>
      </c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6"/>
    </row>
    <row r="31" spans="1:50" s="1" customFormat="1" ht="17.25" customHeight="1" x14ac:dyDescent="0.2"/>
    <row r="32" spans="1:50" s="1" customFormat="1" ht="17.25" customHeight="1" x14ac:dyDescent="0.2"/>
    <row r="33" spans="16:51" s="1" customFormat="1" ht="21" customHeight="1" x14ac:dyDescent="0.2"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6:51" s="1" customFormat="1" ht="17.25" customHeight="1" x14ac:dyDescent="0.2"/>
  </sheetData>
  <mergeCells count="53">
    <mergeCell ref="A30:V30"/>
    <mergeCell ref="W30:AA30"/>
    <mergeCell ref="AB30:AX30"/>
    <mergeCell ref="E27:V27"/>
    <mergeCell ref="W27:AA27"/>
    <mergeCell ref="AB27:AX27"/>
    <mergeCell ref="E28:V28"/>
    <mergeCell ref="W28:AA28"/>
    <mergeCell ref="AB28:AX28"/>
    <mergeCell ref="A29:V29"/>
    <mergeCell ref="W29:AA29"/>
    <mergeCell ref="AB29:AX29"/>
    <mergeCell ref="AI12:AU12"/>
    <mergeCell ref="U14:W14"/>
    <mergeCell ref="AB20:AX20"/>
    <mergeCell ref="E26:V26"/>
    <mergeCell ref="W26:AA26"/>
    <mergeCell ref="W23:AA24"/>
    <mergeCell ref="AB23:AX24"/>
    <mergeCell ref="E25:V25"/>
    <mergeCell ref="W25:AA25"/>
    <mergeCell ref="AB25:AX25"/>
    <mergeCell ref="E21:V21"/>
    <mergeCell ref="W21:AA21"/>
    <mergeCell ref="AB21:AF21"/>
    <mergeCell ref="AG21:AI21"/>
    <mergeCell ref="AB26:AX26"/>
    <mergeCell ref="A20:D20"/>
    <mergeCell ref="E20:V20"/>
    <mergeCell ref="W20:AA20"/>
    <mergeCell ref="A21:D28"/>
    <mergeCell ref="I13:AW13"/>
    <mergeCell ref="AI15:AQ15"/>
    <mergeCell ref="AI16:AQ16"/>
    <mergeCell ref="J14:T14"/>
    <mergeCell ref="AB15:AE15"/>
    <mergeCell ref="AB16:AE16"/>
    <mergeCell ref="AJ1:AW1"/>
    <mergeCell ref="AF2:AI3"/>
    <mergeCell ref="AJ2:AW2"/>
    <mergeCell ref="AJ3:AW3"/>
    <mergeCell ref="E23:V24"/>
    <mergeCell ref="AL4:AN4"/>
    <mergeCell ref="AP4:AQ4"/>
    <mergeCell ref="AS4:AT4"/>
    <mergeCell ref="E22:V22"/>
    <mergeCell ref="AB22:AF22"/>
    <mergeCell ref="AG22:AI22"/>
    <mergeCell ref="W22:AA22"/>
    <mergeCell ref="AF1:AI1"/>
    <mergeCell ref="A5:AX5"/>
    <mergeCell ref="AI9:AX9"/>
    <mergeCell ref="AI10:AU10"/>
  </mergeCells>
  <phoneticPr fontId="2"/>
  <dataValidations count="1">
    <dataValidation type="whole" operator="notBetween" showInputMessage="1" showErrorMessage="1" sqref="AB21:AF22" xr:uid="{00000000-0002-0000-0000-000000000000}">
      <formula1>150000</formula1>
      <formula2>150000</formula2>
    </dataValidation>
  </dataValidations>
  <pageMargins left="0.70866141732283472" right="0.31496062992125984" top="0.55118110236220474" bottom="0" header="0.27559055118110237" footer="0.31496062992125984"/>
  <pageSetup paperSize="9" scale="77" orientation="portrait" blackAndWhite="1" r:id="rId1"/>
  <headerFooter alignWithMargins="0">
    <oddFooter>&amp;L（治験依頼者、治験責任医師→病院長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AY44"/>
  <sheetViews>
    <sheetView view="pageBreakPreview" topLeftCell="A2" zoomScaleNormal="100" zoomScaleSheetLayoutView="100" workbookViewId="0">
      <selection activeCell="AP25" sqref="AP25:AX26"/>
    </sheetView>
  </sheetViews>
  <sheetFormatPr defaultColWidth="2.36328125" defaultRowHeight="21" customHeight="1" x14ac:dyDescent="0.2"/>
  <cols>
    <col min="1" max="4" width="2.08984375" customWidth="1"/>
    <col min="5" max="20" width="2.36328125" customWidth="1"/>
    <col min="21" max="24" width="2.90625" customWidth="1"/>
    <col min="25" max="25" width="2.36328125" customWidth="1"/>
    <col min="26" max="26" width="2.26953125" customWidth="1"/>
    <col min="27" max="27" width="2.7265625" customWidth="1"/>
    <col min="28" max="28" width="2.6328125" customWidth="1"/>
    <col min="29" max="30" width="2.453125" customWidth="1"/>
    <col min="31" max="32" width="2.36328125" customWidth="1"/>
    <col min="33" max="33" width="2.6328125" customWidth="1"/>
    <col min="34" max="34" width="2.453125" customWidth="1"/>
    <col min="35" max="35" width="2.6328125" customWidth="1"/>
    <col min="36" max="43" width="2.36328125" customWidth="1"/>
    <col min="44" max="44" width="3" customWidth="1"/>
    <col min="45" max="46" width="2.08984375" customWidth="1"/>
    <col min="47" max="49" width="2.36328125" customWidth="1"/>
    <col min="50" max="50" width="3.6328125" customWidth="1"/>
  </cols>
  <sheetData>
    <row r="1" spans="1:50" s="1" customFormat="1" ht="21" customHeight="1" thickBot="1" x14ac:dyDescent="0.25">
      <c r="AF1" s="61" t="s">
        <v>0</v>
      </c>
      <c r="AG1" s="62"/>
      <c r="AH1" s="62"/>
      <c r="AI1" s="63"/>
      <c r="AJ1" s="34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6"/>
    </row>
    <row r="2" spans="1:50" s="1" customFormat="1" ht="21" customHeight="1" x14ac:dyDescent="0.2">
      <c r="AF2" s="37" t="s">
        <v>1</v>
      </c>
      <c r="AG2" s="38"/>
      <c r="AH2" s="38"/>
      <c r="AI2" s="39"/>
      <c r="AJ2" s="43" t="s">
        <v>2</v>
      </c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5"/>
    </row>
    <row r="3" spans="1:50" s="1" customFormat="1" ht="21" customHeight="1" thickBot="1" x14ac:dyDescent="0.25">
      <c r="AF3" s="40"/>
      <c r="AG3" s="41"/>
      <c r="AH3" s="41"/>
      <c r="AI3" s="42"/>
      <c r="AJ3" s="46" t="s">
        <v>44</v>
      </c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8"/>
    </row>
    <row r="4" spans="1:50" s="1" customFormat="1" ht="21" customHeight="1" x14ac:dyDescent="0.2">
      <c r="AJ4" s="12" t="s">
        <v>3</v>
      </c>
      <c r="AK4" s="12"/>
      <c r="AL4" s="50"/>
      <c r="AM4" s="50"/>
      <c r="AN4" s="50"/>
      <c r="AO4" s="13" t="s">
        <v>4</v>
      </c>
      <c r="AP4" s="50"/>
      <c r="AQ4" s="51"/>
      <c r="AR4" s="12" t="s">
        <v>5</v>
      </c>
      <c r="AS4" s="50"/>
      <c r="AT4" s="51"/>
      <c r="AU4" s="12" t="s">
        <v>6</v>
      </c>
      <c r="AV4" s="5"/>
      <c r="AW4" s="5"/>
    </row>
    <row r="5" spans="1:50" s="1" customFormat="1" ht="21" customHeight="1" x14ac:dyDescent="0.2">
      <c r="A5" s="64" t="s">
        <v>39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</row>
    <row r="6" spans="1:50" s="1" customFormat="1" ht="10.5" customHeight="1" x14ac:dyDescent="0.2"/>
    <row r="7" spans="1:50" s="1" customFormat="1" ht="21" customHeight="1" x14ac:dyDescent="0.2"/>
    <row r="8" spans="1:50" s="1" customFormat="1" ht="21" customHeight="1" x14ac:dyDescent="0.2"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s="1" customFormat="1" ht="21" customHeight="1" x14ac:dyDescent="0.2"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5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</row>
    <row r="10" spans="1:50" s="1" customFormat="1" ht="21" customHeight="1" x14ac:dyDescent="0.2"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7</v>
      </c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s="1" customFormat="1" ht="21" customHeight="1" x14ac:dyDescent="0.2"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 t="s">
        <v>8</v>
      </c>
      <c r="AF11" s="5"/>
      <c r="AG11" s="5"/>
      <c r="AH11" s="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5"/>
      <c r="AW11" s="5"/>
      <c r="AX11" s="5"/>
    </row>
    <row r="12" spans="1:50" s="1" customFormat="1" ht="21" customHeight="1" x14ac:dyDescent="0.2"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5"/>
      <c r="AW12" s="5"/>
      <c r="AX12" s="5"/>
    </row>
    <row r="13" spans="1:50" s="1" customFormat="1" ht="24.75" customHeight="1" x14ac:dyDescent="0.2">
      <c r="A13" s="1" t="s">
        <v>9</v>
      </c>
      <c r="J13" s="65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5"/>
    </row>
    <row r="14" spans="1:50" s="1" customFormat="1" ht="23.25" customHeight="1" x14ac:dyDescent="0.2">
      <c r="A14" s="1" t="s">
        <v>27</v>
      </c>
      <c r="H14" s="5"/>
      <c r="I14" s="5"/>
      <c r="J14" s="6"/>
      <c r="K14" s="7"/>
      <c r="L14" s="7"/>
      <c r="M14" s="7"/>
      <c r="N14" s="7"/>
      <c r="O14" s="7"/>
      <c r="P14" s="151"/>
      <c r="Q14" s="151"/>
      <c r="R14" s="151"/>
      <c r="S14" s="151"/>
      <c r="T14" s="151"/>
      <c r="U14" s="81" t="s">
        <v>28</v>
      </c>
      <c r="V14" s="81"/>
      <c r="W14" s="81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</row>
    <row r="15" spans="1:50" s="1" customFormat="1" ht="21" customHeight="1" x14ac:dyDescent="0.2">
      <c r="A15" s="1" t="s">
        <v>78</v>
      </c>
      <c r="H15" s="5"/>
      <c r="I15" s="5"/>
      <c r="J15" s="5" t="s">
        <v>10</v>
      </c>
      <c r="K15" s="5"/>
      <c r="L15" s="147"/>
      <c r="M15" s="83"/>
      <c r="N15" s="83"/>
      <c r="O15" s="83"/>
      <c r="P15" s="83"/>
      <c r="Q15" s="83"/>
      <c r="R15" s="83"/>
      <c r="S15" s="82" t="s">
        <v>11</v>
      </c>
      <c r="T15" s="82"/>
      <c r="U15" s="83"/>
      <c r="V15" s="83"/>
      <c r="W15" s="147"/>
      <c r="X15" s="148"/>
      <c r="Y15" s="148"/>
      <c r="Z15" s="148"/>
      <c r="AA15" s="148"/>
      <c r="AB15" s="148"/>
      <c r="AC15" s="83"/>
      <c r="AD15" s="8"/>
      <c r="AE15" s="8"/>
      <c r="AF15" s="8"/>
      <c r="AG15" s="9"/>
      <c r="AH15" s="9"/>
      <c r="AI15" s="9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50" s="1" customFormat="1" ht="21" customHeight="1" x14ac:dyDescent="0.2">
      <c r="A16" s="1" t="s">
        <v>79</v>
      </c>
      <c r="H16" s="5"/>
      <c r="I16" s="5"/>
      <c r="J16" s="5" t="s">
        <v>10</v>
      </c>
      <c r="K16" s="5"/>
      <c r="L16" s="147"/>
      <c r="M16" s="83"/>
      <c r="N16" s="83"/>
      <c r="O16" s="83"/>
      <c r="P16" s="83"/>
      <c r="Q16" s="83"/>
      <c r="R16" s="83"/>
      <c r="S16" s="82" t="s">
        <v>11</v>
      </c>
      <c r="T16" s="82"/>
      <c r="U16" s="83"/>
      <c r="V16" s="83"/>
      <c r="W16" s="147"/>
      <c r="X16" s="148"/>
      <c r="Y16" s="148"/>
      <c r="Z16" s="148"/>
      <c r="AA16" s="148"/>
      <c r="AB16" s="148"/>
      <c r="AC16" s="83"/>
      <c r="AD16" s="8"/>
      <c r="AE16" s="8"/>
      <c r="AF16" s="8"/>
      <c r="AG16" s="9"/>
      <c r="AH16" s="9"/>
      <c r="AI16" s="9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51" s="1" customFormat="1" ht="21" customHeight="1" x14ac:dyDescent="0.2">
      <c r="A17" s="1" t="s">
        <v>80</v>
      </c>
      <c r="H17" s="5"/>
      <c r="I17" s="5"/>
      <c r="J17" s="5"/>
      <c r="K17" s="5"/>
      <c r="L17" s="10"/>
      <c r="M17" s="8"/>
      <c r="N17" s="8"/>
      <c r="O17" s="8"/>
      <c r="Q17" s="8" t="s">
        <v>29</v>
      </c>
      <c r="R17" s="8"/>
      <c r="S17" s="11"/>
      <c r="T17" s="11"/>
      <c r="U17" s="8"/>
      <c r="V17" s="8"/>
      <c r="W17" s="10"/>
      <c r="X17" s="9"/>
      <c r="Y17" s="9"/>
      <c r="Z17" s="9"/>
      <c r="AA17" s="9"/>
      <c r="AB17" s="9"/>
      <c r="AC17" s="8"/>
      <c r="AD17" s="8"/>
      <c r="AE17" s="8"/>
      <c r="AF17" s="8"/>
      <c r="AG17" s="9"/>
      <c r="AH17" s="9" t="s">
        <v>30</v>
      </c>
      <c r="AI17" s="9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51" s="1" customFormat="1" ht="21" customHeight="1" x14ac:dyDescent="0.2">
      <c r="A18" s="1" t="s">
        <v>82</v>
      </c>
      <c r="H18" s="5"/>
      <c r="I18" s="5"/>
      <c r="J18" s="5" t="s">
        <v>32</v>
      </c>
      <c r="K18" s="5"/>
      <c r="L18" s="10"/>
      <c r="M18" s="8"/>
      <c r="N18" s="8"/>
      <c r="O18" s="8"/>
      <c r="Q18" s="8"/>
      <c r="R18" s="8"/>
      <c r="S18" s="11"/>
      <c r="T18" s="11"/>
      <c r="U18" s="8"/>
      <c r="V18" s="8"/>
      <c r="W18" s="10"/>
      <c r="X18" s="9"/>
      <c r="Y18" s="9"/>
      <c r="Z18" s="9"/>
      <c r="AA18" s="9"/>
      <c r="AB18" s="9"/>
      <c r="AC18" s="8"/>
      <c r="AD18" s="8"/>
      <c r="AE18" s="8"/>
      <c r="AF18" s="8"/>
      <c r="AG18" s="9"/>
      <c r="AH18" s="9"/>
      <c r="AI18" s="9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51" s="1" customFormat="1" ht="21" customHeight="1" x14ac:dyDescent="0.2"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s="1" customFormat="1" ht="21" customHeight="1" x14ac:dyDescent="0.2">
      <c r="A20" s="1" t="s">
        <v>83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s="1" customFormat="1" ht="21" customHeight="1" x14ac:dyDescent="0.2">
      <c r="A21" s="67" t="s">
        <v>12</v>
      </c>
      <c r="B21" s="67"/>
      <c r="C21" s="67"/>
      <c r="D21" s="67"/>
      <c r="E21" s="179" t="s">
        <v>13</v>
      </c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80" t="s">
        <v>14</v>
      </c>
      <c r="Q21" s="149"/>
      <c r="R21" s="149"/>
      <c r="S21" s="149"/>
      <c r="T21" s="149"/>
      <c r="U21" s="181" t="s">
        <v>25</v>
      </c>
      <c r="V21" s="181"/>
      <c r="W21" s="181"/>
      <c r="X21" s="181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5"/>
    </row>
    <row r="22" spans="1:51" s="1" customFormat="1" ht="21" customHeight="1" x14ac:dyDescent="0.2">
      <c r="A22" s="70" t="s">
        <v>16</v>
      </c>
      <c r="B22" s="71"/>
      <c r="C22" s="71"/>
      <c r="D22" s="72"/>
      <c r="E22" s="49" t="s">
        <v>67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202">
        <f>U22*Z22*AM22</f>
        <v>0</v>
      </c>
      <c r="Q22" s="203"/>
      <c r="R22" s="203"/>
      <c r="S22" s="203"/>
      <c r="T22" s="204"/>
      <c r="U22" s="196">
        <v>5000</v>
      </c>
      <c r="V22" s="197"/>
      <c r="W22" s="197"/>
      <c r="X22" s="198" t="s">
        <v>19</v>
      </c>
      <c r="Y22" s="198"/>
      <c r="Z22" s="199"/>
      <c r="AA22" s="199"/>
      <c r="AB22" s="14" t="s">
        <v>52</v>
      </c>
      <c r="AC22" s="4"/>
      <c r="AD22" s="4"/>
      <c r="AE22" s="22"/>
      <c r="AF22" s="22"/>
      <c r="AG22" s="22"/>
      <c r="AH22" s="22"/>
      <c r="AI22" s="22"/>
      <c r="AJ22" s="22"/>
      <c r="AK22" s="22"/>
      <c r="AL22" s="22" t="s">
        <v>53</v>
      </c>
      <c r="AM22" s="198">
        <v>1.1000000000000001</v>
      </c>
      <c r="AN22" s="198"/>
      <c r="AO22" s="22"/>
      <c r="AP22" s="22"/>
      <c r="AQ22" s="22"/>
      <c r="AR22" s="22"/>
      <c r="AS22" s="22"/>
      <c r="AT22" s="22"/>
      <c r="AU22" s="22"/>
      <c r="AV22" s="22"/>
      <c r="AW22" s="22"/>
      <c r="AX22" s="29"/>
      <c r="AY22" s="5"/>
    </row>
    <row r="23" spans="1:51" s="1" customFormat="1" ht="21" customHeight="1" x14ac:dyDescent="0.2">
      <c r="A23" s="73"/>
      <c r="B23" s="74"/>
      <c r="C23" s="74"/>
      <c r="D23" s="75"/>
      <c r="E23" s="138" t="s">
        <v>93</v>
      </c>
      <c r="F23" s="139"/>
      <c r="G23" s="139"/>
      <c r="H23" s="139"/>
      <c r="I23" s="139"/>
      <c r="J23" s="139"/>
      <c r="K23" s="139"/>
      <c r="L23" s="139"/>
      <c r="M23" s="139"/>
      <c r="N23" s="139"/>
      <c r="O23" s="140"/>
      <c r="P23" s="142">
        <f>ROUNDDOWN(U23*AA23*AF23*AM23,0)</f>
        <v>0</v>
      </c>
      <c r="Q23" s="143"/>
      <c r="R23" s="143"/>
      <c r="S23" s="143"/>
      <c r="T23" s="144"/>
      <c r="U23" s="145"/>
      <c r="V23" s="146"/>
      <c r="W23" s="149" t="s">
        <v>55</v>
      </c>
      <c r="X23" s="149"/>
      <c r="Y23" s="149"/>
      <c r="Z23" s="149"/>
      <c r="AA23" s="150">
        <v>1000</v>
      </c>
      <c r="AB23" s="150"/>
      <c r="AC23" s="150"/>
      <c r="AD23" s="149" t="s">
        <v>19</v>
      </c>
      <c r="AE23" s="149"/>
      <c r="AF23" s="163"/>
      <c r="AG23" s="164"/>
      <c r="AH23" s="185" t="s">
        <v>94</v>
      </c>
      <c r="AI23" s="185"/>
      <c r="AJ23" s="185"/>
      <c r="AK23" s="190" t="s">
        <v>53</v>
      </c>
      <c r="AL23" s="190"/>
      <c r="AM23" s="187">
        <v>1.1000000000000001</v>
      </c>
      <c r="AN23" s="187"/>
      <c r="AO23" s="187"/>
      <c r="AP23" s="183"/>
      <c r="AQ23" s="183"/>
      <c r="AR23" s="183"/>
      <c r="AS23" s="183"/>
      <c r="AT23" s="183"/>
      <c r="AU23" s="183"/>
      <c r="AV23" s="183"/>
      <c r="AW23" s="183"/>
      <c r="AX23" s="184"/>
      <c r="AY23" s="5"/>
    </row>
    <row r="24" spans="1:51" s="1" customFormat="1" ht="21" customHeight="1" x14ac:dyDescent="0.2">
      <c r="A24" s="73"/>
      <c r="B24" s="74"/>
      <c r="C24" s="74"/>
      <c r="D24" s="75"/>
      <c r="E24" s="141"/>
      <c r="F24" s="117"/>
      <c r="G24" s="117"/>
      <c r="H24" s="117"/>
      <c r="I24" s="117"/>
      <c r="J24" s="117"/>
      <c r="K24" s="117"/>
      <c r="L24" s="117"/>
      <c r="M24" s="117"/>
      <c r="N24" s="117"/>
      <c r="O24" s="118"/>
      <c r="P24" s="122"/>
      <c r="Q24" s="123"/>
      <c r="R24" s="123"/>
      <c r="S24" s="123"/>
      <c r="T24" s="124"/>
      <c r="U24" s="128"/>
      <c r="V24" s="129"/>
      <c r="W24" s="82"/>
      <c r="X24" s="82"/>
      <c r="Y24" s="82"/>
      <c r="Z24" s="82"/>
      <c r="AA24" s="133"/>
      <c r="AB24" s="133"/>
      <c r="AC24" s="133"/>
      <c r="AD24" s="82"/>
      <c r="AE24" s="82"/>
      <c r="AF24" s="136"/>
      <c r="AG24" s="136"/>
      <c r="AH24" s="186"/>
      <c r="AI24" s="186"/>
      <c r="AJ24" s="186"/>
      <c r="AK24" s="152"/>
      <c r="AL24" s="152"/>
      <c r="AM24" s="154"/>
      <c r="AN24" s="154"/>
      <c r="AO24" s="154"/>
      <c r="AP24" s="156"/>
      <c r="AQ24" s="156"/>
      <c r="AR24" s="156"/>
      <c r="AS24" s="156"/>
      <c r="AT24" s="156"/>
      <c r="AU24" s="156"/>
      <c r="AV24" s="156"/>
      <c r="AW24" s="156"/>
      <c r="AX24" s="157"/>
      <c r="AY24" s="5"/>
    </row>
    <row r="25" spans="1:51" s="1" customFormat="1" ht="21" customHeight="1" x14ac:dyDescent="0.2">
      <c r="A25" s="73"/>
      <c r="B25" s="74"/>
      <c r="C25" s="74"/>
      <c r="D25" s="75"/>
      <c r="E25" s="116" t="s">
        <v>87</v>
      </c>
      <c r="F25" s="117"/>
      <c r="G25" s="117"/>
      <c r="H25" s="117"/>
      <c r="I25" s="117"/>
      <c r="J25" s="117"/>
      <c r="K25" s="117"/>
      <c r="L25" s="117"/>
      <c r="M25" s="117"/>
      <c r="N25" s="117"/>
      <c r="O25" s="118"/>
      <c r="P25" s="122">
        <f>ROUNDDOWN(U25*AA25*AF25*AM25,0)</f>
        <v>0</v>
      </c>
      <c r="Q25" s="123"/>
      <c r="R25" s="123"/>
      <c r="S25" s="123"/>
      <c r="T25" s="124"/>
      <c r="U25" s="128"/>
      <c r="V25" s="129"/>
      <c r="W25" s="82" t="s">
        <v>55</v>
      </c>
      <c r="X25" s="82"/>
      <c r="Y25" s="82"/>
      <c r="Z25" s="82"/>
      <c r="AA25" s="133">
        <v>1000</v>
      </c>
      <c r="AB25" s="133"/>
      <c r="AC25" s="133"/>
      <c r="AD25" s="82" t="s">
        <v>19</v>
      </c>
      <c r="AE25" s="82"/>
      <c r="AF25" s="135"/>
      <c r="AG25" s="136"/>
      <c r="AH25" s="82" t="s">
        <v>38</v>
      </c>
      <c r="AI25" s="82"/>
      <c r="AJ25" s="82"/>
      <c r="AK25" s="152" t="s">
        <v>53</v>
      </c>
      <c r="AL25" s="152"/>
      <c r="AM25" s="154">
        <v>1.1000000000000001</v>
      </c>
      <c r="AN25" s="154"/>
      <c r="AO25" s="154"/>
      <c r="AP25" s="156"/>
      <c r="AQ25" s="156"/>
      <c r="AR25" s="156"/>
      <c r="AS25" s="156"/>
      <c r="AT25" s="156"/>
      <c r="AU25" s="156"/>
      <c r="AV25" s="156"/>
      <c r="AW25" s="156"/>
      <c r="AX25" s="157"/>
      <c r="AY25" s="5"/>
    </row>
    <row r="26" spans="1:51" s="1" customFormat="1" ht="21" customHeight="1" x14ac:dyDescent="0.2">
      <c r="A26" s="73"/>
      <c r="B26" s="74"/>
      <c r="C26" s="74"/>
      <c r="D26" s="75"/>
      <c r="E26" s="119"/>
      <c r="F26" s="120"/>
      <c r="G26" s="120"/>
      <c r="H26" s="120"/>
      <c r="I26" s="120"/>
      <c r="J26" s="120"/>
      <c r="K26" s="120"/>
      <c r="L26" s="120"/>
      <c r="M26" s="120"/>
      <c r="N26" s="120"/>
      <c r="O26" s="121"/>
      <c r="P26" s="125"/>
      <c r="Q26" s="126"/>
      <c r="R26" s="126"/>
      <c r="S26" s="126"/>
      <c r="T26" s="127"/>
      <c r="U26" s="130"/>
      <c r="V26" s="131"/>
      <c r="W26" s="132"/>
      <c r="X26" s="132"/>
      <c r="Y26" s="132"/>
      <c r="Z26" s="132"/>
      <c r="AA26" s="134"/>
      <c r="AB26" s="134"/>
      <c r="AC26" s="134"/>
      <c r="AD26" s="132"/>
      <c r="AE26" s="132"/>
      <c r="AF26" s="137"/>
      <c r="AG26" s="137"/>
      <c r="AH26" s="132"/>
      <c r="AI26" s="132"/>
      <c r="AJ26" s="132"/>
      <c r="AK26" s="153"/>
      <c r="AL26" s="153"/>
      <c r="AM26" s="155"/>
      <c r="AN26" s="155"/>
      <c r="AO26" s="155"/>
      <c r="AP26" s="158"/>
      <c r="AQ26" s="158"/>
      <c r="AR26" s="158"/>
      <c r="AS26" s="158"/>
      <c r="AT26" s="158"/>
      <c r="AU26" s="158"/>
      <c r="AV26" s="158"/>
      <c r="AW26" s="158"/>
      <c r="AX26" s="159"/>
      <c r="AY26" s="5"/>
    </row>
    <row r="27" spans="1:51" s="1" customFormat="1" ht="19.5" customHeight="1" x14ac:dyDescent="0.2">
      <c r="A27" s="73"/>
      <c r="B27" s="74"/>
      <c r="C27" s="74"/>
      <c r="D27" s="75"/>
      <c r="E27" s="138" t="s">
        <v>76</v>
      </c>
      <c r="F27" s="139"/>
      <c r="G27" s="139"/>
      <c r="H27" s="139"/>
      <c r="I27" s="139"/>
      <c r="J27" s="139"/>
      <c r="K27" s="139"/>
      <c r="L27" s="139"/>
      <c r="M27" s="139"/>
      <c r="N27" s="139"/>
      <c r="O27" s="140"/>
      <c r="P27" s="165">
        <f>ROUNDDOWN(U27*AA27*AF27*AM27,0)</f>
        <v>0</v>
      </c>
      <c r="Q27" s="166"/>
      <c r="R27" s="166"/>
      <c r="S27" s="166"/>
      <c r="T27" s="167"/>
      <c r="U27" s="145"/>
      <c r="V27" s="146"/>
      <c r="W27" s="149" t="s">
        <v>18</v>
      </c>
      <c r="X27" s="149"/>
      <c r="Y27" s="149"/>
      <c r="Z27" s="149"/>
      <c r="AA27" s="150">
        <v>6000</v>
      </c>
      <c r="AB27" s="150"/>
      <c r="AC27" s="150"/>
      <c r="AD27" s="149" t="s">
        <v>19</v>
      </c>
      <c r="AE27" s="149"/>
      <c r="AF27" s="146"/>
      <c r="AG27" s="146"/>
      <c r="AH27" s="149" t="s">
        <v>38</v>
      </c>
      <c r="AI27" s="149"/>
      <c r="AJ27" s="149"/>
      <c r="AK27" s="190" t="s">
        <v>53</v>
      </c>
      <c r="AL27" s="190"/>
      <c r="AM27" s="149">
        <v>1.1000000000000001</v>
      </c>
      <c r="AN27" s="149"/>
      <c r="AO27" s="149"/>
      <c r="AP27" s="183"/>
      <c r="AQ27" s="183"/>
      <c r="AR27" s="183"/>
      <c r="AS27" s="183"/>
      <c r="AT27" s="183"/>
      <c r="AU27" s="183"/>
      <c r="AV27" s="183"/>
      <c r="AW27" s="183"/>
      <c r="AX27" s="184"/>
      <c r="AY27" s="5"/>
    </row>
    <row r="28" spans="1:51" s="1" customFormat="1" ht="19.5" customHeight="1" x14ac:dyDescent="0.2">
      <c r="A28" s="73"/>
      <c r="B28" s="74"/>
      <c r="C28" s="74"/>
      <c r="D28" s="75"/>
      <c r="E28" s="141"/>
      <c r="F28" s="117"/>
      <c r="G28" s="117"/>
      <c r="H28" s="117"/>
      <c r="I28" s="117"/>
      <c r="J28" s="117"/>
      <c r="K28" s="117"/>
      <c r="L28" s="117"/>
      <c r="M28" s="117"/>
      <c r="N28" s="117"/>
      <c r="O28" s="118"/>
      <c r="P28" s="168"/>
      <c r="Q28" s="169"/>
      <c r="R28" s="169"/>
      <c r="S28" s="169"/>
      <c r="T28" s="170"/>
      <c r="U28" s="128"/>
      <c r="V28" s="129"/>
      <c r="W28" s="82"/>
      <c r="X28" s="82"/>
      <c r="Y28" s="82"/>
      <c r="Z28" s="82"/>
      <c r="AA28" s="133"/>
      <c r="AB28" s="133"/>
      <c r="AC28" s="133"/>
      <c r="AD28" s="82"/>
      <c r="AE28" s="82"/>
      <c r="AF28" s="129"/>
      <c r="AG28" s="129"/>
      <c r="AH28" s="82"/>
      <c r="AI28" s="82"/>
      <c r="AJ28" s="82"/>
      <c r="AK28" s="152"/>
      <c r="AL28" s="152"/>
      <c r="AM28" s="82"/>
      <c r="AN28" s="82"/>
      <c r="AO28" s="82"/>
      <c r="AP28" s="156"/>
      <c r="AQ28" s="156"/>
      <c r="AR28" s="156"/>
      <c r="AS28" s="156"/>
      <c r="AT28" s="156"/>
      <c r="AU28" s="156"/>
      <c r="AV28" s="156"/>
      <c r="AW28" s="156"/>
      <c r="AX28" s="157"/>
      <c r="AY28" s="5"/>
    </row>
    <row r="29" spans="1:51" s="1" customFormat="1" ht="19.5" customHeight="1" x14ac:dyDescent="0.2">
      <c r="A29" s="73"/>
      <c r="B29" s="74"/>
      <c r="C29" s="74"/>
      <c r="D29" s="75"/>
      <c r="E29" s="116" t="s">
        <v>77</v>
      </c>
      <c r="F29" s="117"/>
      <c r="G29" s="117"/>
      <c r="H29" s="117"/>
      <c r="I29" s="117"/>
      <c r="J29" s="117"/>
      <c r="K29" s="117"/>
      <c r="L29" s="117"/>
      <c r="M29" s="117"/>
      <c r="N29" s="117"/>
      <c r="O29" s="118"/>
      <c r="P29" s="168">
        <f>ROUNDDOWN(U29*AA29*AF29,0)</f>
        <v>0</v>
      </c>
      <c r="Q29" s="169"/>
      <c r="R29" s="169"/>
      <c r="S29" s="169"/>
      <c r="T29" s="170"/>
      <c r="U29" s="128"/>
      <c r="V29" s="129"/>
      <c r="W29" s="82" t="s">
        <v>18</v>
      </c>
      <c r="X29" s="82"/>
      <c r="Y29" s="82"/>
      <c r="Z29" s="82"/>
      <c r="AA29" s="133">
        <v>6000</v>
      </c>
      <c r="AB29" s="133"/>
      <c r="AC29" s="133"/>
      <c r="AD29" s="82" t="s">
        <v>19</v>
      </c>
      <c r="AE29" s="82"/>
      <c r="AF29" s="178">
        <v>1.1000000000000001</v>
      </c>
      <c r="AG29" s="178"/>
      <c r="AH29" s="82"/>
      <c r="AI29" s="82"/>
      <c r="AJ29" s="82"/>
      <c r="AK29" s="152"/>
      <c r="AL29" s="152"/>
      <c r="AM29" s="82"/>
      <c r="AN29" s="82"/>
      <c r="AO29" s="82"/>
      <c r="AP29" s="156"/>
      <c r="AQ29" s="156"/>
      <c r="AR29" s="156"/>
      <c r="AS29" s="156"/>
      <c r="AT29" s="156"/>
      <c r="AU29" s="156"/>
      <c r="AV29" s="156"/>
      <c r="AW29" s="156"/>
      <c r="AX29" s="157"/>
      <c r="AY29" s="5"/>
    </row>
    <row r="30" spans="1:51" s="1" customFormat="1" ht="19.5" customHeight="1" x14ac:dyDescent="0.2">
      <c r="A30" s="73"/>
      <c r="B30" s="74"/>
      <c r="C30" s="74"/>
      <c r="D30" s="75"/>
      <c r="E30" s="119"/>
      <c r="F30" s="120"/>
      <c r="G30" s="120"/>
      <c r="H30" s="120"/>
      <c r="I30" s="120"/>
      <c r="J30" s="120"/>
      <c r="K30" s="120"/>
      <c r="L30" s="120"/>
      <c r="M30" s="120"/>
      <c r="N30" s="120"/>
      <c r="O30" s="121"/>
      <c r="P30" s="171"/>
      <c r="Q30" s="172"/>
      <c r="R30" s="172"/>
      <c r="S30" s="172"/>
      <c r="T30" s="173"/>
      <c r="U30" s="130"/>
      <c r="V30" s="131"/>
      <c r="W30" s="132"/>
      <c r="X30" s="132"/>
      <c r="Y30" s="132"/>
      <c r="Z30" s="132"/>
      <c r="AA30" s="134"/>
      <c r="AB30" s="134"/>
      <c r="AC30" s="134"/>
      <c r="AD30" s="132"/>
      <c r="AE30" s="132"/>
      <c r="AF30" s="177"/>
      <c r="AG30" s="177"/>
      <c r="AH30" s="132"/>
      <c r="AI30" s="132"/>
      <c r="AJ30" s="132"/>
      <c r="AK30" s="153"/>
      <c r="AL30" s="153"/>
      <c r="AM30" s="132"/>
      <c r="AN30" s="132"/>
      <c r="AO30" s="132"/>
      <c r="AP30" s="158"/>
      <c r="AQ30" s="158"/>
      <c r="AR30" s="158"/>
      <c r="AS30" s="158"/>
      <c r="AT30" s="158"/>
      <c r="AU30" s="158"/>
      <c r="AV30" s="158"/>
      <c r="AW30" s="158"/>
      <c r="AX30" s="159"/>
      <c r="AY30" s="5"/>
    </row>
    <row r="31" spans="1:51" s="1" customFormat="1" ht="19.5" customHeight="1" x14ac:dyDescent="0.2">
      <c r="A31" s="73"/>
      <c r="B31" s="74"/>
      <c r="C31" s="74"/>
      <c r="D31" s="75"/>
      <c r="E31" s="138" t="s">
        <v>56</v>
      </c>
      <c r="F31" s="139"/>
      <c r="G31" s="139"/>
      <c r="H31" s="139"/>
      <c r="I31" s="139"/>
      <c r="J31" s="139"/>
      <c r="K31" s="139"/>
      <c r="L31" s="139"/>
      <c r="M31" s="139"/>
      <c r="N31" s="139"/>
      <c r="O31" s="140"/>
      <c r="P31" s="142">
        <f>ROUNDDOWN(U31*AA31*AF31*AM31*AR31,0)</f>
        <v>0</v>
      </c>
      <c r="Q31" s="143"/>
      <c r="R31" s="143"/>
      <c r="S31" s="143"/>
      <c r="T31" s="144"/>
      <c r="U31" s="145"/>
      <c r="V31" s="146"/>
      <c r="W31" s="149" t="s">
        <v>18</v>
      </c>
      <c r="X31" s="149"/>
      <c r="Y31" s="149"/>
      <c r="Z31" s="149"/>
      <c r="AA31" s="150">
        <v>6000</v>
      </c>
      <c r="AB31" s="150"/>
      <c r="AC31" s="150"/>
      <c r="AD31" s="149" t="s">
        <v>19</v>
      </c>
      <c r="AE31" s="149"/>
      <c r="AF31" s="163"/>
      <c r="AG31" s="164"/>
      <c r="AH31" s="149" t="s">
        <v>38</v>
      </c>
      <c r="AI31" s="149"/>
      <c r="AJ31" s="149"/>
      <c r="AK31" s="190" t="s">
        <v>53</v>
      </c>
      <c r="AL31" s="190"/>
      <c r="AM31" s="187">
        <v>1.5</v>
      </c>
      <c r="AN31" s="187"/>
      <c r="AO31" s="187"/>
      <c r="AP31" s="188" t="s">
        <v>53</v>
      </c>
      <c r="AQ31" s="188"/>
      <c r="AR31" s="188">
        <v>1.1000000000000001</v>
      </c>
      <c r="AS31" s="188"/>
      <c r="AT31" s="23"/>
      <c r="AU31" s="23"/>
      <c r="AV31" s="23"/>
      <c r="AW31" s="23"/>
      <c r="AX31" s="24"/>
      <c r="AY31" s="5"/>
    </row>
    <row r="32" spans="1:51" s="1" customFormat="1" ht="19.5" customHeight="1" x14ac:dyDescent="0.2">
      <c r="A32" s="73"/>
      <c r="B32" s="74"/>
      <c r="C32" s="74"/>
      <c r="D32" s="75"/>
      <c r="E32" s="119"/>
      <c r="F32" s="120"/>
      <c r="G32" s="120"/>
      <c r="H32" s="120"/>
      <c r="I32" s="120"/>
      <c r="J32" s="120"/>
      <c r="K32" s="120"/>
      <c r="L32" s="120"/>
      <c r="M32" s="120"/>
      <c r="N32" s="120"/>
      <c r="O32" s="121"/>
      <c r="P32" s="125"/>
      <c r="Q32" s="126"/>
      <c r="R32" s="126"/>
      <c r="S32" s="126"/>
      <c r="T32" s="127"/>
      <c r="U32" s="130"/>
      <c r="V32" s="131"/>
      <c r="W32" s="132"/>
      <c r="X32" s="132"/>
      <c r="Y32" s="132"/>
      <c r="Z32" s="132"/>
      <c r="AA32" s="134"/>
      <c r="AB32" s="134"/>
      <c r="AC32" s="134"/>
      <c r="AD32" s="132"/>
      <c r="AE32" s="132"/>
      <c r="AF32" s="137"/>
      <c r="AG32" s="137"/>
      <c r="AH32" s="132"/>
      <c r="AI32" s="132"/>
      <c r="AJ32" s="132"/>
      <c r="AK32" s="153"/>
      <c r="AL32" s="153"/>
      <c r="AM32" s="155"/>
      <c r="AN32" s="155"/>
      <c r="AO32" s="155"/>
      <c r="AP32" s="189"/>
      <c r="AQ32" s="189"/>
      <c r="AR32" s="189"/>
      <c r="AS32" s="189"/>
      <c r="AT32" s="25"/>
      <c r="AU32" s="25"/>
      <c r="AV32" s="25"/>
      <c r="AW32" s="25"/>
      <c r="AX32" s="26"/>
      <c r="AY32" s="5"/>
    </row>
    <row r="33" spans="1:51" s="1" customFormat="1" ht="30.75" customHeight="1" x14ac:dyDescent="0.2">
      <c r="A33" s="73"/>
      <c r="B33" s="74"/>
      <c r="C33" s="74"/>
      <c r="D33" s="75"/>
      <c r="E33" s="138" t="s">
        <v>59</v>
      </c>
      <c r="F33" s="139"/>
      <c r="G33" s="139"/>
      <c r="H33" s="139"/>
      <c r="I33" s="139"/>
      <c r="J33" s="139"/>
      <c r="K33" s="139"/>
      <c r="L33" s="139"/>
      <c r="M33" s="139"/>
      <c r="N33" s="139"/>
      <c r="O33" s="140"/>
      <c r="P33" s="142">
        <f>ROUNDDOWN(U33*AC33*AK33,0)</f>
        <v>0</v>
      </c>
      <c r="Q33" s="143"/>
      <c r="R33" s="143"/>
      <c r="S33" s="143"/>
      <c r="T33" s="144"/>
      <c r="U33" s="207">
        <v>50000</v>
      </c>
      <c r="V33" s="176"/>
      <c r="W33" s="176"/>
      <c r="X33" s="176"/>
      <c r="Y33" s="176"/>
      <c r="Z33" s="176"/>
      <c r="AA33" s="150" t="s">
        <v>19</v>
      </c>
      <c r="AB33" s="150"/>
      <c r="AC33" s="146"/>
      <c r="AD33" s="146"/>
      <c r="AE33" s="146"/>
      <c r="AF33" s="176" t="s">
        <v>28</v>
      </c>
      <c r="AG33" s="176"/>
      <c r="AH33" s="176"/>
      <c r="AI33" s="174" t="s">
        <v>23</v>
      </c>
      <c r="AJ33" s="174"/>
      <c r="AK33" s="149">
        <v>1.1000000000000001</v>
      </c>
      <c r="AL33" s="149"/>
      <c r="AM33" s="149"/>
      <c r="AN33" s="160"/>
      <c r="AO33" s="161"/>
      <c r="AP33" s="183"/>
      <c r="AQ33" s="183"/>
      <c r="AR33" s="183"/>
      <c r="AS33" s="183"/>
      <c r="AT33" s="183"/>
      <c r="AU33" s="183"/>
      <c r="AV33" s="183"/>
      <c r="AW33" s="183"/>
      <c r="AX33" s="184"/>
      <c r="AY33" s="5"/>
    </row>
    <row r="34" spans="1:51" s="1" customFormat="1" ht="30.75" customHeight="1" x14ac:dyDescent="0.2">
      <c r="A34" s="73"/>
      <c r="B34" s="74"/>
      <c r="C34" s="74"/>
      <c r="D34" s="75"/>
      <c r="E34" s="119"/>
      <c r="F34" s="120"/>
      <c r="G34" s="120"/>
      <c r="H34" s="120"/>
      <c r="I34" s="120"/>
      <c r="J34" s="120"/>
      <c r="K34" s="120"/>
      <c r="L34" s="120"/>
      <c r="M34" s="120"/>
      <c r="N34" s="120"/>
      <c r="O34" s="121"/>
      <c r="P34" s="125"/>
      <c r="Q34" s="126"/>
      <c r="R34" s="126"/>
      <c r="S34" s="126"/>
      <c r="T34" s="127"/>
      <c r="U34" s="208"/>
      <c r="V34" s="177"/>
      <c r="W34" s="177"/>
      <c r="X34" s="177"/>
      <c r="Y34" s="177"/>
      <c r="Z34" s="177"/>
      <c r="AA34" s="134"/>
      <c r="AB34" s="134"/>
      <c r="AC34" s="131"/>
      <c r="AD34" s="131"/>
      <c r="AE34" s="131"/>
      <c r="AF34" s="177"/>
      <c r="AG34" s="177"/>
      <c r="AH34" s="177"/>
      <c r="AI34" s="175"/>
      <c r="AJ34" s="175"/>
      <c r="AK34" s="132"/>
      <c r="AL34" s="132"/>
      <c r="AM34" s="132"/>
      <c r="AN34" s="162"/>
      <c r="AO34" s="162"/>
      <c r="AP34" s="158"/>
      <c r="AQ34" s="158"/>
      <c r="AR34" s="158"/>
      <c r="AS34" s="158"/>
      <c r="AT34" s="158"/>
      <c r="AU34" s="158"/>
      <c r="AV34" s="158"/>
      <c r="AW34" s="158"/>
      <c r="AX34" s="159"/>
      <c r="AY34" s="5"/>
    </row>
    <row r="35" spans="1:51" s="1" customFormat="1" ht="24" customHeight="1" x14ac:dyDescent="0.2">
      <c r="A35" s="73"/>
      <c r="B35" s="74"/>
      <c r="C35" s="74"/>
      <c r="D35" s="75"/>
      <c r="E35" s="205" t="s">
        <v>60</v>
      </c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125">
        <f>U35*AF35*Z35</f>
        <v>0</v>
      </c>
      <c r="Q35" s="126"/>
      <c r="R35" s="126"/>
      <c r="S35" s="126"/>
      <c r="T35" s="126"/>
      <c r="U35" s="196">
        <v>200000</v>
      </c>
      <c r="V35" s="197"/>
      <c r="W35" s="197"/>
      <c r="X35" s="198" t="s">
        <v>19</v>
      </c>
      <c r="Y35" s="198"/>
      <c r="Z35" s="201"/>
      <c r="AA35" s="201"/>
      <c r="AB35" s="200" t="s">
        <v>68</v>
      </c>
      <c r="AC35" s="200"/>
      <c r="AD35" s="200"/>
      <c r="AE35" s="14" t="s">
        <v>23</v>
      </c>
      <c r="AF35" s="206">
        <v>1.1000000000000001</v>
      </c>
      <c r="AG35" s="206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4"/>
      <c r="AW35" s="4"/>
      <c r="AX35" s="3"/>
      <c r="AY35" s="5"/>
    </row>
    <row r="36" spans="1:51" s="1" customFormat="1" ht="24" customHeight="1" x14ac:dyDescent="0.2">
      <c r="A36" s="73"/>
      <c r="B36" s="74"/>
      <c r="C36" s="74"/>
      <c r="D36" s="75"/>
      <c r="E36" s="205" t="s">
        <v>61</v>
      </c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125">
        <f>U36*AF36*Z36</f>
        <v>0</v>
      </c>
      <c r="Q36" s="126"/>
      <c r="R36" s="126"/>
      <c r="S36" s="126"/>
      <c r="T36" s="126"/>
      <c r="U36" s="196">
        <v>100000</v>
      </c>
      <c r="V36" s="197"/>
      <c r="W36" s="197"/>
      <c r="X36" s="198" t="s">
        <v>19</v>
      </c>
      <c r="Y36" s="198"/>
      <c r="Z36" s="201"/>
      <c r="AA36" s="201"/>
      <c r="AB36" s="200" t="s">
        <v>68</v>
      </c>
      <c r="AC36" s="200"/>
      <c r="AD36" s="200"/>
      <c r="AE36" s="14" t="s">
        <v>23</v>
      </c>
      <c r="AF36" s="206">
        <v>1.1000000000000001</v>
      </c>
      <c r="AG36" s="206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4"/>
      <c r="AW36" s="4"/>
      <c r="AX36" s="3"/>
      <c r="AY36" s="5"/>
    </row>
    <row r="37" spans="1:51" s="1" customFormat="1" ht="24" customHeight="1" x14ac:dyDescent="0.2">
      <c r="A37" s="73"/>
      <c r="B37" s="74"/>
      <c r="C37" s="74"/>
      <c r="D37" s="75"/>
      <c r="E37" s="205" t="s">
        <v>62</v>
      </c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125">
        <f>U37*AD37*Z37</f>
        <v>0</v>
      </c>
      <c r="Q37" s="126"/>
      <c r="R37" s="126"/>
      <c r="S37" s="126"/>
      <c r="T37" s="126"/>
      <c r="U37" s="196">
        <v>7000</v>
      </c>
      <c r="V37" s="197"/>
      <c r="W37" s="197"/>
      <c r="X37" s="198" t="s">
        <v>19</v>
      </c>
      <c r="Y37" s="198"/>
      <c r="Z37" s="201"/>
      <c r="AA37" s="201"/>
      <c r="AB37" s="30" t="s">
        <v>22</v>
      </c>
      <c r="AC37" s="14" t="s">
        <v>23</v>
      </c>
      <c r="AD37" s="206">
        <v>1.1000000000000001</v>
      </c>
      <c r="AE37" s="206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2"/>
      <c r="AY37" s="5"/>
    </row>
    <row r="38" spans="1:51" s="1" customFormat="1" ht="24" customHeight="1" x14ac:dyDescent="0.2">
      <c r="A38" s="73"/>
      <c r="B38" s="74"/>
      <c r="C38" s="74"/>
      <c r="D38" s="75"/>
      <c r="E38" s="49" t="s">
        <v>34</v>
      </c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125">
        <f>ROUNDDOWN(SUM(P22:T37)*0.2,0)</f>
        <v>0</v>
      </c>
      <c r="Q38" s="126"/>
      <c r="R38" s="126"/>
      <c r="S38" s="126"/>
      <c r="T38" s="126"/>
      <c r="U38" s="192" t="s">
        <v>65</v>
      </c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4"/>
      <c r="AY38" s="5"/>
    </row>
    <row r="39" spans="1:51" s="1" customFormat="1" ht="24" customHeight="1" x14ac:dyDescent="0.2">
      <c r="A39" s="76"/>
      <c r="B39" s="77"/>
      <c r="C39" s="77"/>
      <c r="D39" s="78"/>
      <c r="E39" s="49" t="s">
        <v>63</v>
      </c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125">
        <f>SUM(P22:T38)</f>
        <v>0</v>
      </c>
      <c r="Q39" s="126"/>
      <c r="R39" s="126"/>
      <c r="S39" s="126"/>
      <c r="T39" s="126"/>
      <c r="U39" s="192" t="s">
        <v>66</v>
      </c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4"/>
      <c r="AY39" s="5"/>
    </row>
    <row r="40" spans="1:51" s="1" customFormat="1" ht="21" customHeight="1" x14ac:dyDescent="0.2">
      <c r="A40" s="195" t="s">
        <v>64</v>
      </c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25">
        <f>ROUNDDOWN(P39*0.3,0)</f>
        <v>0</v>
      </c>
      <c r="Q40" s="126"/>
      <c r="R40" s="126"/>
      <c r="S40" s="126"/>
      <c r="T40" s="126"/>
      <c r="U40" s="192" t="s">
        <v>35</v>
      </c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4"/>
      <c r="AY40" s="5"/>
    </row>
    <row r="41" spans="1:51" s="1" customFormat="1" ht="21" customHeight="1" x14ac:dyDescent="0.2">
      <c r="A41" s="191" t="s">
        <v>33</v>
      </c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25">
        <f>SUM(P39:T40)</f>
        <v>0</v>
      </c>
      <c r="Q41" s="126"/>
      <c r="R41" s="126"/>
      <c r="S41" s="126"/>
      <c r="T41" s="126"/>
      <c r="U41" s="192" t="s">
        <v>36</v>
      </c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4"/>
      <c r="AY41" s="5"/>
    </row>
    <row r="42" spans="1:51" s="1" customFormat="1" ht="17.25" customHeight="1" x14ac:dyDescent="0.2">
      <c r="A42" s="33" t="s">
        <v>73</v>
      </c>
      <c r="B42" s="33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s="1" customFormat="1" ht="17.25" customHeight="1" x14ac:dyDescent="0.2">
      <c r="A43" s="33"/>
      <c r="B43" s="33" t="s">
        <v>74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s="1" customFormat="1" ht="17.25" customHeight="1" x14ac:dyDescent="0.2"/>
  </sheetData>
  <mergeCells count="129">
    <mergeCell ref="P38:T38"/>
    <mergeCell ref="U38:AX38"/>
    <mergeCell ref="AP33:AX34"/>
    <mergeCell ref="E35:O35"/>
    <mergeCell ref="P35:T35"/>
    <mergeCell ref="U35:W35"/>
    <mergeCell ref="X35:Y35"/>
    <mergeCell ref="AF35:AG35"/>
    <mergeCell ref="X37:Y37"/>
    <mergeCell ref="AD37:AE37"/>
    <mergeCell ref="AA33:AB34"/>
    <mergeCell ref="U33:Z34"/>
    <mergeCell ref="Z37:AA37"/>
    <mergeCell ref="E37:O37"/>
    <mergeCell ref="P37:T37"/>
    <mergeCell ref="U37:W37"/>
    <mergeCell ref="AF36:AG36"/>
    <mergeCell ref="E36:O36"/>
    <mergeCell ref="P36:T36"/>
    <mergeCell ref="U36:W36"/>
    <mergeCell ref="X36:Y36"/>
    <mergeCell ref="Z36:AA36"/>
    <mergeCell ref="AB35:AD35"/>
    <mergeCell ref="E33:O34"/>
    <mergeCell ref="A41:O41"/>
    <mergeCell ref="P41:T41"/>
    <mergeCell ref="U41:AX41"/>
    <mergeCell ref="E39:O39"/>
    <mergeCell ref="P39:T39"/>
    <mergeCell ref="U39:AX39"/>
    <mergeCell ref="A40:O40"/>
    <mergeCell ref="P40:T40"/>
    <mergeCell ref="U40:AX40"/>
    <mergeCell ref="A22:D39"/>
    <mergeCell ref="E22:O22"/>
    <mergeCell ref="U22:W22"/>
    <mergeCell ref="X22:Y22"/>
    <mergeCell ref="Z22:AA22"/>
    <mergeCell ref="AM22:AN22"/>
    <mergeCell ref="E38:O38"/>
    <mergeCell ref="AB36:AD36"/>
    <mergeCell ref="AH31:AJ32"/>
    <mergeCell ref="AK31:AL32"/>
    <mergeCell ref="AM31:AO32"/>
    <mergeCell ref="Z35:AA35"/>
    <mergeCell ref="P33:T34"/>
    <mergeCell ref="AP27:AX30"/>
    <mergeCell ref="P22:T22"/>
    <mergeCell ref="AP31:AQ32"/>
    <mergeCell ref="AR31:AS32"/>
    <mergeCell ref="E27:O28"/>
    <mergeCell ref="E29:O30"/>
    <mergeCell ref="AK23:AL24"/>
    <mergeCell ref="AM29:AO30"/>
    <mergeCell ref="E31:O32"/>
    <mergeCell ref="U27:V28"/>
    <mergeCell ref="W27:Z28"/>
    <mergeCell ref="AA27:AC28"/>
    <mergeCell ref="AD27:AE28"/>
    <mergeCell ref="AF27:AG28"/>
    <mergeCell ref="AH27:AJ28"/>
    <mergeCell ref="AK27:AL28"/>
    <mergeCell ref="AM27:AO28"/>
    <mergeCell ref="U29:V30"/>
    <mergeCell ref="AN33:AO34"/>
    <mergeCell ref="AD31:AE32"/>
    <mergeCell ref="AF31:AG32"/>
    <mergeCell ref="P27:T28"/>
    <mergeCell ref="P29:T30"/>
    <mergeCell ref="AK33:AM34"/>
    <mergeCell ref="AI33:AJ34"/>
    <mergeCell ref="AC33:AE34"/>
    <mergeCell ref="AF33:AH34"/>
    <mergeCell ref="W29:Z30"/>
    <mergeCell ref="AA29:AC30"/>
    <mergeCell ref="AD29:AE30"/>
    <mergeCell ref="AF29:AG30"/>
    <mergeCell ref="AH29:AJ30"/>
    <mergeCell ref="AK29:AL30"/>
    <mergeCell ref="P31:T32"/>
    <mergeCell ref="U31:V32"/>
    <mergeCell ref="W31:Z32"/>
    <mergeCell ref="AA31:AC32"/>
    <mergeCell ref="AF1:AI1"/>
    <mergeCell ref="AJ1:AW1"/>
    <mergeCell ref="AF2:AI3"/>
    <mergeCell ref="AJ2:AW2"/>
    <mergeCell ref="AJ3:AW3"/>
    <mergeCell ref="AL4:AN4"/>
    <mergeCell ref="AP4:AQ4"/>
    <mergeCell ref="AS4:AT4"/>
    <mergeCell ref="AH25:AJ26"/>
    <mergeCell ref="AK25:AL26"/>
    <mergeCell ref="AM25:AO26"/>
    <mergeCell ref="AP25:AX26"/>
    <mergeCell ref="U21:AX21"/>
    <mergeCell ref="AP23:AX24"/>
    <mergeCell ref="AF23:AG24"/>
    <mergeCell ref="AH23:AJ24"/>
    <mergeCell ref="AM23:AO24"/>
    <mergeCell ref="W16:AC16"/>
    <mergeCell ref="W23:Z24"/>
    <mergeCell ref="AA23:AC24"/>
    <mergeCell ref="AD23:AE24"/>
    <mergeCell ref="L15:R15"/>
    <mergeCell ref="S15:V15"/>
    <mergeCell ref="W15:AC15"/>
    <mergeCell ref="A5:AX5"/>
    <mergeCell ref="AI9:AX9"/>
    <mergeCell ref="AI12:AU12"/>
    <mergeCell ref="J13:AW13"/>
    <mergeCell ref="P14:T14"/>
    <mergeCell ref="U14:W14"/>
    <mergeCell ref="AI11:AU11"/>
    <mergeCell ref="L16:R16"/>
    <mergeCell ref="S16:V16"/>
    <mergeCell ref="A21:D21"/>
    <mergeCell ref="E21:O21"/>
    <mergeCell ref="P21:T21"/>
    <mergeCell ref="E25:O26"/>
    <mergeCell ref="P25:T26"/>
    <mergeCell ref="U25:V26"/>
    <mergeCell ref="W25:Z26"/>
    <mergeCell ref="AA25:AC26"/>
    <mergeCell ref="AD25:AE26"/>
    <mergeCell ref="AF25:AG26"/>
    <mergeCell ref="E23:O24"/>
    <mergeCell ref="P23:T24"/>
    <mergeCell ref="U23:V24"/>
  </mergeCells>
  <phoneticPr fontId="2"/>
  <pageMargins left="0.70866141732283472" right="0.31496062992125984" top="0.55118110236220474" bottom="0" header="0.27559055118110237" footer="0.31496062992125984"/>
  <pageSetup paperSize="9" scale="75" orientation="portrait" blackAndWhite="1" r:id="rId1"/>
  <headerFooter alignWithMargins="0">
    <oddFooter>&amp;L（治験依頼者、治験責任医師→病院長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:AY34"/>
  <sheetViews>
    <sheetView view="pageBreakPreview" zoomScale="85" zoomScaleNormal="90" zoomScaleSheetLayoutView="85" workbookViewId="0">
      <selection activeCell="AB23" sqref="AB23:AX24"/>
    </sheetView>
  </sheetViews>
  <sheetFormatPr defaultColWidth="2.36328125" defaultRowHeight="21" customHeight="1" x14ac:dyDescent="0.2"/>
  <cols>
    <col min="1" max="4" width="2.08984375" customWidth="1"/>
    <col min="5" max="25" width="2.36328125" customWidth="1"/>
    <col min="26" max="26" width="2.26953125" customWidth="1"/>
    <col min="27" max="27" width="2.7265625" customWidth="1"/>
    <col min="28" max="28" width="2.6328125" customWidth="1"/>
    <col min="29" max="30" width="2.453125" customWidth="1"/>
    <col min="31" max="32" width="2.36328125" customWidth="1"/>
    <col min="33" max="33" width="2.6328125" customWidth="1"/>
    <col min="34" max="34" width="2.453125" customWidth="1"/>
    <col min="35" max="35" width="2.6328125" customWidth="1"/>
    <col min="36" max="43" width="2.36328125" customWidth="1"/>
    <col min="44" max="44" width="3" customWidth="1"/>
    <col min="45" max="46" width="2.08984375" customWidth="1"/>
    <col min="47" max="49" width="2.36328125" customWidth="1"/>
    <col min="50" max="50" width="3.6328125" customWidth="1"/>
  </cols>
  <sheetData>
    <row r="1" spans="1:50" s="1" customFormat="1" ht="21" customHeight="1" thickBot="1" x14ac:dyDescent="0.25">
      <c r="AF1" s="61" t="s">
        <v>0</v>
      </c>
      <c r="AG1" s="62"/>
      <c r="AH1" s="62"/>
      <c r="AI1" s="63"/>
      <c r="AJ1" s="34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6"/>
    </row>
    <row r="2" spans="1:50" s="1" customFormat="1" ht="21" customHeight="1" x14ac:dyDescent="0.2">
      <c r="AF2" s="37" t="s">
        <v>1</v>
      </c>
      <c r="AG2" s="38"/>
      <c r="AH2" s="38"/>
      <c r="AI2" s="39"/>
      <c r="AJ2" s="43" t="s">
        <v>2</v>
      </c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5"/>
    </row>
    <row r="3" spans="1:50" s="1" customFormat="1" ht="21" customHeight="1" thickBot="1" x14ac:dyDescent="0.25">
      <c r="AF3" s="40"/>
      <c r="AG3" s="41"/>
      <c r="AH3" s="41"/>
      <c r="AI3" s="42"/>
      <c r="AJ3" s="46" t="s">
        <v>43</v>
      </c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8"/>
    </row>
    <row r="4" spans="1:50" s="1" customFormat="1" ht="21" customHeight="1" x14ac:dyDescent="0.2">
      <c r="AJ4" s="12" t="s">
        <v>3</v>
      </c>
      <c r="AK4" s="12"/>
      <c r="AL4" s="50"/>
      <c r="AM4" s="50"/>
      <c r="AN4" s="50"/>
      <c r="AO4" s="13" t="s">
        <v>4</v>
      </c>
      <c r="AP4" s="50"/>
      <c r="AQ4" s="51"/>
      <c r="AR4" s="12" t="s">
        <v>5</v>
      </c>
      <c r="AS4" s="50"/>
      <c r="AT4" s="51"/>
      <c r="AU4" s="12" t="s">
        <v>6</v>
      </c>
      <c r="AV4" s="5"/>
      <c r="AW4" s="5"/>
    </row>
    <row r="5" spans="1:50" s="1" customFormat="1" ht="21" customHeight="1" x14ac:dyDescent="0.2">
      <c r="A5" s="64" t="s">
        <v>39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</row>
    <row r="6" spans="1:50" s="1" customFormat="1" ht="10.5" customHeight="1" x14ac:dyDescent="0.2"/>
    <row r="7" spans="1:50" s="1" customFormat="1" ht="21" customHeight="1" x14ac:dyDescent="0.2">
      <c r="A7" s="1" t="s">
        <v>26</v>
      </c>
    </row>
    <row r="8" spans="1:50" s="1" customFormat="1" ht="21" customHeight="1" x14ac:dyDescent="0.2"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s="1" customFormat="1" ht="21" customHeight="1" x14ac:dyDescent="0.2"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5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</row>
    <row r="10" spans="1:50" s="1" customFormat="1" ht="21" customHeight="1" x14ac:dyDescent="0.2"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5"/>
      <c r="AW10" s="5"/>
      <c r="AX10" s="5"/>
    </row>
    <row r="11" spans="1:50" s="1" customFormat="1" ht="21" customHeight="1" x14ac:dyDescent="0.2"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7</v>
      </c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s="1" customFormat="1" ht="21" customHeight="1" x14ac:dyDescent="0.2"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 t="s">
        <v>8</v>
      </c>
      <c r="AF12" s="5"/>
      <c r="AG12" s="5"/>
      <c r="AH12" s="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5"/>
      <c r="AW12" s="5"/>
      <c r="AX12" s="5"/>
    </row>
    <row r="13" spans="1:50" s="1" customFormat="1" ht="61.5" customHeight="1" x14ac:dyDescent="0.2">
      <c r="A13" s="1" t="s">
        <v>9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5"/>
    </row>
    <row r="14" spans="1:50" s="1" customFormat="1" ht="23.25" customHeight="1" x14ac:dyDescent="0.2">
      <c r="A14" s="1" t="s">
        <v>27</v>
      </c>
      <c r="H14" s="5"/>
      <c r="I14" s="5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81" t="s">
        <v>28</v>
      </c>
      <c r="V14" s="81"/>
      <c r="W14" s="81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</row>
    <row r="15" spans="1:50" s="1" customFormat="1" ht="21" customHeight="1" x14ac:dyDescent="0.2">
      <c r="A15" s="1" t="s">
        <v>84</v>
      </c>
      <c r="H15" s="5"/>
      <c r="I15" s="5"/>
      <c r="J15" s="5" t="s">
        <v>42</v>
      </c>
      <c r="K15" s="5"/>
      <c r="L15" s="16"/>
      <c r="M15" s="8"/>
      <c r="N15" s="8"/>
      <c r="O15" s="8"/>
      <c r="P15" s="8"/>
      <c r="Q15" s="8"/>
      <c r="R15" s="8"/>
      <c r="S15" s="16"/>
      <c r="T15" s="9"/>
      <c r="U15" s="9"/>
      <c r="V15" s="9"/>
      <c r="W15" s="9"/>
      <c r="X15" s="9"/>
      <c r="Y15" s="8"/>
      <c r="Z15" s="8"/>
      <c r="AA15" s="8"/>
      <c r="AB15" s="82" t="s">
        <v>11</v>
      </c>
      <c r="AC15" s="82"/>
      <c r="AD15" s="83"/>
      <c r="AE15" s="83"/>
      <c r="AF15" s="21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5"/>
      <c r="AS15" s="5"/>
      <c r="AT15" s="5"/>
      <c r="AU15" s="5"/>
      <c r="AV15" s="5"/>
    </row>
    <row r="16" spans="1:50" s="1" customFormat="1" ht="21" customHeight="1" x14ac:dyDescent="0.2">
      <c r="A16" s="1" t="s">
        <v>79</v>
      </c>
      <c r="H16" s="5"/>
      <c r="I16" s="5"/>
      <c r="J16" s="15" t="s">
        <v>41</v>
      </c>
      <c r="K16" s="15"/>
      <c r="L16" s="17"/>
      <c r="M16" s="18"/>
      <c r="N16" s="18"/>
      <c r="O16" s="18"/>
      <c r="P16" s="18"/>
      <c r="Q16" s="18"/>
      <c r="R16" s="18"/>
      <c r="S16" s="17"/>
      <c r="T16" s="19"/>
      <c r="U16" s="19"/>
      <c r="V16" s="19"/>
      <c r="W16" s="19"/>
      <c r="X16" s="19"/>
      <c r="Y16" s="18"/>
      <c r="Z16" s="8"/>
      <c r="AA16" s="8"/>
      <c r="AB16" s="82" t="s">
        <v>11</v>
      </c>
      <c r="AC16" s="82"/>
      <c r="AD16" s="83"/>
      <c r="AE16" s="83"/>
      <c r="AF16" s="8"/>
      <c r="AG16" s="211"/>
      <c r="AH16" s="211"/>
      <c r="AI16" s="211"/>
      <c r="AJ16" s="211"/>
      <c r="AK16" s="211"/>
      <c r="AL16" s="211"/>
      <c r="AM16" s="19"/>
      <c r="AN16" s="19"/>
      <c r="AO16" s="19"/>
      <c r="AP16" s="19"/>
      <c r="AQ16" s="19"/>
      <c r="AR16" s="5"/>
      <c r="AS16" s="5"/>
      <c r="AT16" s="5"/>
      <c r="AU16" s="5"/>
      <c r="AV16" s="5"/>
    </row>
    <row r="17" spans="1:50" s="1" customFormat="1" ht="21" customHeight="1" x14ac:dyDescent="0.2">
      <c r="A17" s="1" t="s">
        <v>80</v>
      </c>
      <c r="H17" s="5"/>
      <c r="I17" s="5"/>
      <c r="J17" s="5" t="s">
        <v>31</v>
      </c>
      <c r="K17" s="5"/>
      <c r="L17" s="10"/>
      <c r="M17" s="8"/>
      <c r="N17" s="8"/>
      <c r="O17" s="8"/>
      <c r="Q17" s="8"/>
      <c r="R17" s="8"/>
      <c r="S17" s="11"/>
      <c r="T17" s="11"/>
      <c r="U17" s="8"/>
      <c r="V17" s="8"/>
      <c r="W17" s="10"/>
      <c r="X17" s="9"/>
      <c r="Y17" s="9"/>
      <c r="Z17" s="9"/>
      <c r="AA17" s="9"/>
      <c r="AB17" s="9"/>
      <c r="AC17" s="8"/>
      <c r="AD17" s="8"/>
      <c r="AE17" s="8"/>
      <c r="AF17" s="8"/>
      <c r="AG17" s="9"/>
      <c r="AH17" s="9"/>
      <c r="AI17" s="9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50" s="1" customFormat="1" ht="21" customHeight="1" x14ac:dyDescent="0.2">
      <c r="H18" s="5"/>
      <c r="I18" s="5"/>
      <c r="J18" s="5"/>
      <c r="K18" s="5"/>
      <c r="L18" s="10"/>
      <c r="M18" s="8"/>
      <c r="N18" s="8"/>
      <c r="O18" s="8"/>
      <c r="Q18" s="8"/>
      <c r="R18" s="8"/>
      <c r="S18" s="11"/>
      <c r="T18" s="11"/>
      <c r="U18" s="8"/>
      <c r="V18" s="8"/>
      <c r="W18" s="10"/>
      <c r="X18" s="9"/>
      <c r="Y18" s="9"/>
      <c r="Z18" s="9"/>
      <c r="AA18" s="9"/>
      <c r="AB18" s="9"/>
      <c r="AC18" s="8"/>
      <c r="AD18" s="8"/>
      <c r="AE18" s="8"/>
      <c r="AF18" s="8"/>
      <c r="AG18" s="9"/>
      <c r="AH18" s="9"/>
      <c r="AI18" s="9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50" s="1" customFormat="1" ht="21" customHeight="1" x14ac:dyDescent="0.2">
      <c r="A19" s="1" t="s">
        <v>81</v>
      </c>
    </row>
    <row r="20" spans="1:50" s="1" customFormat="1" ht="21" customHeight="1" x14ac:dyDescent="0.2">
      <c r="A20" s="67" t="s">
        <v>12</v>
      </c>
      <c r="B20" s="67"/>
      <c r="C20" s="67"/>
      <c r="D20" s="67"/>
      <c r="E20" s="67" t="s">
        <v>13</v>
      </c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8" t="s">
        <v>14</v>
      </c>
      <c r="X20" s="69"/>
      <c r="Y20" s="69"/>
      <c r="Z20" s="69"/>
      <c r="AA20" s="69"/>
      <c r="AB20" s="68" t="s">
        <v>15</v>
      </c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84"/>
    </row>
    <row r="21" spans="1:50" s="1" customFormat="1" ht="21" customHeight="1" x14ac:dyDescent="0.2">
      <c r="A21" s="70" t="s">
        <v>16</v>
      </c>
      <c r="B21" s="71"/>
      <c r="C21" s="71"/>
      <c r="D21" s="72"/>
      <c r="E21" s="52" t="s">
        <v>71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4"/>
      <c r="W21" s="59">
        <f>AB21*1.1</f>
        <v>220000.00000000003</v>
      </c>
      <c r="X21" s="60"/>
      <c r="Y21" s="60"/>
      <c r="Z21" s="60"/>
      <c r="AA21" s="60"/>
      <c r="AB21" s="55">
        <v>200000</v>
      </c>
      <c r="AC21" s="56"/>
      <c r="AD21" s="56"/>
      <c r="AE21" s="56"/>
      <c r="AF21" s="56"/>
      <c r="AG21" s="57" t="s">
        <v>90</v>
      </c>
      <c r="AH21" s="57"/>
      <c r="AI21" s="57"/>
      <c r="AJ21" s="57"/>
      <c r="AK21" s="4"/>
      <c r="AL21" s="4"/>
      <c r="AM21" s="4"/>
      <c r="AN21" s="2"/>
      <c r="AO21" s="4"/>
      <c r="AP21" s="4"/>
      <c r="AQ21" s="4"/>
      <c r="AR21" s="4"/>
      <c r="AS21" s="4"/>
      <c r="AT21" s="4"/>
      <c r="AU21" s="4"/>
      <c r="AV21" s="4"/>
      <c r="AW21" s="4"/>
      <c r="AX21" s="3"/>
    </row>
    <row r="22" spans="1:50" s="1" customFormat="1" ht="21" customHeight="1" x14ac:dyDescent="0.2">
      <c r="A22" s="73"/>
      <c r="B22" s="74"/>
      <c r="C22" s="74"/>
      <c r="D22" s="75"/>
      <c r="E22" s="52" t="s">
        <v>45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4"/>
      <c r="W22" s="59">
        <f>AB22*1.1</f>
        <v>330000</v>
      </c>
      <c r="X22" s="60"/>
      <c r="Y22" s="60"/>
      <c r="Z22" s="60"/>
      <c r="AA22" s="60"/>
      <c r="AB22" s="55">
        <v>300000</v>
      </c>
      <c r="AC22" s="56"/>
      <c r="AD22" s="56"/>
      <c r="AE22" s="56"/>
      <c r="AF22" s="56"/>
      <c r="AG22" s="57" t="s">
        <v>88</v>
      </c>
      <c r="AH22" s="57"/>
      <c r="AI22" s="57"/>
      <c r="AJ22" s="57"/>
      <c r="AK22" s="4"/>
      <c r="AL22" s="4"/>
      <c r="AM22" s="4"/>
      <c r="AN22" s="2"/>
      <c r="AO22" s="4"/>
      <c r="AP22" s="4"/>
      <c r="AQ22" s="4"/>
      <c r="AR22" s="4"/>
      <c r="AS22" s="4"/>
      <c r="AT22" s="4"/>
      <c r="AU22" s="4"/>
      <c r="AV22" s="4"/>
      <c r="AW22" s="4"/>
      <c r="AX22" s="3"/>
    </row>
    <row r="23" spans="1:50" s="1" customFormat="1" ht="17.25" customHeight="1" x14ac:dyDescent="0.2">
      <c r="A23" s="73"/>
      <c r="B23" s="74"/>
      <c r="C23" s="74"/>
      <c r="D23" s="75"/>
      <c r="E23" s="49" t="s">
        <v>46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85">
        <v>0</v>
      </c>
      <c r="X23" s="86"/>
      <c r="Y23" s="86"/>
      <c r="Z23" s="86"/>
      <c r="AA23" s="87"/>
      <c r="AB23" s="91" t="s">
        <v>40</v>
      </c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3"/>
    </row>
    <row r="24" spans="1:50" s="1" customFormat="1" ht="17.25" customHeight="1" x14ac:dyDescent="0.2">
      <c r="A24" s="73"/>
      <c r="B24" s="74"/>
      <c r="C24" s="74"/>
      <c r="D24" s="75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88"/>
      <c r="X24" s="89"/>
      <c r="Y24" s="89"/>
      <c r="Z24" s="89"/>
      <c r="AA24" s="90"/>
      <c r="AB24" s="94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6"/>
    </row>
    <row r="25" spans="1:50" s="1" customFormat="1" ht="21" customHeight="1" x14ac:dyDescent="0.2">
      <c r="A25" s="73"/>
      <c r="B25" s="74"/>
      <c r="C25" s="74"/>
      <c r="D25" s="75"/>
      <c r="E25" s="49" t="s">
        <v>47</v>
      </c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59">
        <v>0</v>
      </c>
      <c r="X25" s="60"/>
      <c r="Y25" s="60"/>
      <c r="Z25" s="60"/>
      <c r="AA25" s="60"/>
      <c r="AB25" s="97" t="s">
        <v>17</v>
      </c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98"/>
    </row>
    <row r="26" spans="1:50" s="1" customFormat="1" ht="21" customHeight="1" x14ac:dyDescent="0.2">
      <c r="A26" s="73"/>
      <c r="B26" s="74"/>
      <c r="C26" s="74"/>
      <c r="D26" s="75"/>
      <c r="E26" s="49" t="s">
        <v>48</v>
      </c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59">
        <f>IF(J13="",0,AB26*AH26*AM26)</f>
        <v>0</v>
      </c>
      <c r="X26" s="60"/>
      <c r="Y26" s="60"/>
      <c r="Z26" s="60"/>
      <c r="AA26" s="60"/>
      <c r="AB26" s="9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98"/>
    </row>
    <row r="27" spans="1:50" s="1" customFormat="1" ht="21" customHeight="1" x14ac:dyDescent="0.2">
      <c r="A27" s="73"/>
      <c r="B27" s="74"/>
      <c r="C27" s="74"/>
      <c r="D27" s="75"/>
      <c r="E27" s="49" t="s">
        <v>49</v>
      </c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107">
        <f>ROUNDDOWN((SUM(W21:AA26)*0.2),0)</f>
        <v>110000</v>
      </c>
      <c r="X27" s="60"/>
      <c r="Y27" s="60"/>
      <c r="Z27" s="60"/>
      <c r="AA27" s="60"/>
      <c r="AB27" s="97" t="s">
        <v>70</v>
      </c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98"/>
    </row>
    <row r="28" spans="1:50" s="1" customFormat="1" ht="21" customHeight="1" x14ac:dyDescent="0.2">
      <c r="A28" s="76"/>
      <c r="B28" s="77"/>
      <c r="C28" s="77"/>
      <c r="D28" s="78"/>
      <c r="E28" s="52" t="s">
        <v>50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4"/>
      <c r="W28" s="108">
        <f>SUM(W21:AA27)</f>
        <v>660000</v>
      </c>
      <c r="X28" s="109"/>
      <c r="Y28" s="109"/>
      <c r="Z28" s="109"/>
      <c r="AA28" s="109"/>
      <c r="AB28" s="97" t="s">
        <v>20</v>
      </c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98"/>
    </row>
    <row r="29" spans="1:50" s="1" customFormat="1" ht="21" customHeight="1" thickBot="1" x14ac:dyDescent="0.25">
      <c r="A29" s="110" t="s">
        <v>51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2"/>
      <c r="W29" s="108">
        <f>ROUNDDOWN(W28*0.3,0)</f>
        <v>198000</v>
      </c>
      <c r="X29" s="109"/>
      <c r="Y29" s="109"/>
      <c r="Z29" s="109"/>
      <c r="AA29" s="109"/>
      <c r="AB29" s="113" t="s">
        <v>21</v>
      </c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5"/>
    </row>
    <row r="30" spans="1:50" s="1" customFormat="1" ht="21" customHeight="1" thickBot="1" x14ac:dyDescent="0.25">
      <c r="A30" s="99" t="s">
        <v>24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1"/>
      <c r="W30" s="102">
        <f>SUM(W28:AA29)</f>
        <v>858000</v>
      </c>
      <c r="X30" s="103"/>
      <c r="Y30" s="103"/>
      <c r="Z30" s="103"/>
      <c r="AA30" s="103"/>
      <c r="AB30" s="104" t="s">
        <v>37</v>
      </c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6"/>
    </row>
    <row r="31" spans="1:50" s="1" customFormat="1" ht="17.25" customHeight="1" x14ac:dyDescent="0.2"/>
    <row r="32" spans="1:50" s="1" customFormat="1" ht="17.25" customHeight="1" x14ac:dyDescent="0.2"/>
    <row r="33" spans="16:51" s="1" customFormat="1" ht="21" customHeight="1" x14ac:dyDescent="0.2"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6:51" s="1" customFormat="1" ht="17.25" customHeight="1" x14ac:dyDescent="0.2"/>
  </sheetData>
  <mergeCells count="53">
    <mergeCell ref="AI10:AU10"/>
    <mergeCell ref="AI12:AU12"/>
    <mergeCell ref="AL4:AN4"/>
    <mergeCell ref="AP4:AQ4"/>
    <mergeCell ref="AS4:AT4"/>
    <mergeCell ref="A5:AX5"/>
    <mergeCell ref="AI9:AX9"/>
    <mergeCell ref="AF1:AI1"/>
    <mergeCell ref="AJ1:AW1"/>
    <mergeCell ref="AF2:AI3"/>
    <mergeCell ref="AJ2:AW2"/>
    <mergeCell ref="AJ3:AW3"/>
    <mergeCell ref="A20:D20"/>
    <mergeCell ref="E20:V20"/>
    <mergeCell ref="W20:AA20"/>
    <mergeCell ref="AB20:AX20"/>
    <mergeCell ref="AG15:AQ15"/>
    <mergeCell ref="AG16:AL16"/>
    <mergeCell ref="I13:AW13"/>
    <mergeCell ref="AB15:AE15"/>
    <mergeCell ref="AB16:AE16"/>
    <mergeCell ref="J14:T14"/>
    <mergeCell ref="U14:W14"/>
    <mergeCell ref="AB23:AX24"/>
    <mergeCell ref="E25:V25"/>
    <mergeCell ref="W25:AA25"/>
    <mergeCell ref="AB25:AX25"/>
    <mergeCell ref="AG21:AJ21"/>
    <mergeCell ref="E22:V22"/>
    <mergeCell ref="W22:AA22"/>
    <mergeCell ref="AB22:AF22"/>
    <mergeCell ref="AG22:AJ22"/>
    <mergeCell ref="W27:AA27"/>
    <mergeCell ref="AB27:AX27"/>
    <mergeCell ref="E26:V26"/>
    <mergeCell ref="W26:AA26"/>
    <mergeCell ref="AB26:AX26"/>
    <mergeCell ref="A30:V30"/>
    <mergeCell ref="W30:AA30"/>
    <mergeCell ref="AB30:AX30"/>
    <mergeCell ref="E28:V28"/>
    <mergeCell ref="W28:AA28"/>
    <mergeCell ref="AB28:AX28"/>
    <mergeCell ref="A29:V29"/>
    <mergeCell ref="W29:AA29"/>
    <mergeCell ref="AB29:AX29"/>
    <mergeCell ref="A21:D28"/>
    <mergeCell ref="E21:V21"/>
    <mergeCell ref="W21:AA21"/>
    <mergeCell ref="AB21:AF21"/>
    <mergeCell ref="E23:V24"/>
    <mergeCell ref="W23:AA24"/>
    <mergeCell ref="E27:V27"/>
  </mergeCells>
  <phoneticPr fontId="2"/>
  <dataValidations count="1">
    <dataValidation type="whole" operator="notBetween" showInputMessage="1" showErrorMessage="1" sqref="AB21:AF22" xr:uid="{00000000-0002-0000-0200-000000000000}">
      <formula1>150000</formula1>
      <formula2>150000</formula2>
    </dataValidation>
  </dataValidations>
  <pageMargins left="0.70866141732283472" right="0.31496062992125984" top="0.55118110236220474" bottom="0" header="0.27559055118110237" footer="0.31496062992125984"/>
  <pageSetup paperSize="9" scale="77" orientation="portrait" blackAndWhite="1" r:id="rId1"/>
  <headerFooter alignWithMargins="0">
    <oddFooter>&amp;L（治験依頼者、治験責任医師→病院長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</sheetPr>
  <dimension ref="A1:AY38"/>
  <sheetViews>
    <sheetView tabSelected="1" view="pageBreakPreview" topLeftCell="A4" zoomScale="85" zoomScaleNormal="100" zoomScaleSheetLayoutView="85" workbookViewId="0">
      <selection activeCell="AF28" sqref="AF28:AH29"/>
    </sheetView>
  </sheetViews>
  <sheetFormatPr defaultColWidth="2.36328125" defaultRowHeight="21" customHeight="1" x14ac:dyDescent="0.2"/>
  <cols>
    <col min="1" max="4" width="2.08984375" customWidth="1"/>
    <col min="5" max="20" width="2.36328125" customWidth="1"/>
    <col min="21" max="24" width="2.90625" customWidth="1"/>
    <col min="25" max="25" width="2.36328125" customWidth="1"/>
    <col min="26" max="26" width="2.26953125" customWidth="1"/>
    <col min="27" max="27" width="2.7265625" customWidth="1"/>
    <col min="28" max="28" width="2.6328125" customWidth="1"/>
    <col min="29" max="30" width="2.453125" customWidth="1"/>
    <col min="31" max="32" width="2.36328125" customWidth="1"/>
    <col min="33" max="33" width="2.6328125" customWidth="1"/>
    <col min="34" max="34" width="2.453125" customWidth="1"/>
    <col min="35" max="35" width="2.6328125" customWidth="1"/>
    <col min="36" max="43" width="2.36328125" customWidth="1"/>
    <col min="44" max="44" width="3" customWidth="1"/>
    <col min="45" max="46" width="2.08984375" customWidth="1"/>
    <col min="47" max="49" width="2.36328125" customWidth="1"/>
    <col min="50" max="50" width="3.6328125" customWidth="1"/>
  </cols>
  <sheetData>
    <row r="1" spans="1:50" s="1" customFormat="1" ht="21" customHeight="1" thickBot="1" x14ac:dyDescent="0.25">
      <c r="AF1" s="61" t="s">
        <v>0</v>
      </c>
      <c r="AG1" s="62"/>
      <c r="AH1" s="62"/>
      <c r="AI1" s="63"/>
      <c r="AJ1" s="34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6"/>
    </row>
    <row r="2" spans="1:50" s="1" customFormat="1" ht="21" customHeight="1" x14ac:dyDescent="0.2">
      <c r="AF2" s="37" t="s">
        <v>1</v>
      </c>
      <c r="AG2" s="38"/>
      <c r="AH2" s="38"/>
      <c r="AI2" s="39"/>
      <c r="AJ2" s="43" t="s">
        <v>2</v>
      </c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5"/>
    </row>
    <row r="3" spans="1:50" s="1" customFormat="1" ht="21" customHeight="1" thickBot="1" x14ac:dyDescent="0.25">
      <c r="AF3" s="40"/>
      <c r="AG3" s="41"/>
      <c r="AH3" s="41"/>
      <c r="AI3" s="42"/>
      <c r="AJ3" s="46" t="s">
        <v>43</v>
      </c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8"/>
    </row>
    <row r="4" spans="1:50" s="1" customFormat="1" ht="21" customHeight="1" x14ac:dyDescent="0.2">
      <c r="AJ4" s="12" t="s">
        <v>3</v>
      </c>
      <c r="AK4" s="12"/>
      <c r="AL4" s="50"/>
      <c r="AM4" s="50"/>
      <c r="AN4" s="50"/>
      <c r="AO4" s="13" t="s">
        <v>4</v>
      </c>
      <c r="AP4" s="50"/>
      <c r="AQ4" s="51"/>
      <c r="AR4" s="12" t="s">
        <v>5</v>
      </c>
      <c r="AS4" s="50"/>
      <c r="AT4" s="51"/>
      <c r="AU4" s="12" t="s">
        <v>6</v>
      </c>
      <c r="AV4" s="5"/>
      <c r="AW4" s="5"/>
    </row>
    <row r="5" spans="1:50" s="1" customFormat="1" ht="21" customHeight="1" x14ac:dyDescent="0.2">
      <c r="A5" s="64" t="s">
        <v>39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</row>
    <row r="6" spans="1:50" s="1" customFormat="1" ht="10.5" customHeight="1" x14ac:dyDescent="0.2"/>
    <row r="7" spans="1:50" s="1" customFormat="1" ht="21" customHeight="1" x14ac:dyDescent="0.2"/>
    <row r="8" spans="1:50" s="1" customFormat="1" ht="21" customHeight="1" x14ac:dyDescent="0.2"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s="1" customFormat="1" ht="21" customHeight="1" x14ac:dyDescent="0.2"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5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</row>
    <row r="10" spans="1:50" s="1" customFormat="1" ht="21" customHeight="1" x14ac:dyDescent="0.2"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7</v>
      </c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s="1" customFormat="1" ht="21" customHeight="1" x14ac:dyDescent="0.2"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 t="s">
        <v>8</v>
      </c>
      <c r="AF11" s="5"/>
      <c r="AG11" s="5"/>
      <c r="AH11" s="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5"/>
      <c r="AW11" s="5"/>
      <c r="AX11" s="5"/>
    </row>
    <row r="12" spans="1:50" s="1" customFormat="1" ht="21" customHeight="1" x14ac:dyDescent="0.2"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5"/>
      <c r="AW12" s="5"/>
      <c r="AX12" s="5"/>
    </row>
    <row r="13" spans="1:50" s="1" customFormat="1" ht="24.75" customHeight="1" x14ac:dyDescent="0.2">
      <c r="A13" s="1" t="s">
        <v>9</v>
      </c>
      <c r="J13" s="65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5"/>
    </row>
    <row r="14" spans="1:50" s="1" customFormat="1" ht="23.25" customHeight="1" x14ac:dyDescent="0.2">
      <c r="A14" s="1" t="s">
        <v>27</v>
      </c>
      <c r="H14" s="5"/>
      <c r="I14" s="5"/>
      <c r="J14" s="6"/>
      <c r="K14" s="7"/>
      <c r="L14" s="7"/>
      <c r="M14" s="7"/>
      <c r="N14" s="7"/>
      <c r="O14" s="7"/>
      <c r="P14" s="151"/>
      <c r="Q14" s="151"/>
      <c r="R14" s="151"/>
      <c r="S14" s="151"/>
      <c r="T14" s="151"/>
      <c r="U14" s="81" t="s">
        <v>28</v>
      </c>
      <c r="V14" s="81"/>
      <c r="W14" s="81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</row>
    <row r="15" spans="1:50" s="1" customFormat="1" ht="21" customHeight="1" x14ac:dyDescent="0.2">
      <c r="A15" s="1" t="s">
        <v>78</v>
      </c>
      <c r="H15" s="5"/>
      <c r="I15" s="5"/>
      <c r="J15" s="5" t="s">
        <v>10</v>
      </c>
      <c r="K15" s="5"/>
      <c r="L15" s="147"/>
      <c r="M15" s="83"/>
      <c r="N15" s="83"/>
      <c r="O15" s="83"/>
      <c r="P15" s="83"/>
      <c r="Q15" s="83"/>
      <c r="R15" s="83"/>
      <c r="S15" s="82" t="s">
        <v>11</v>
      </c>
      <c r="T15" s="82"/>
      <c r="U15" s="83"/>
      <c r="V15" s="83"/>
      <c r="W15" s="147"/>
      <c r="X15" s="148"/>
      <c r="Y15" s="148"/>
      <c r="Z15" s="148"/>
      <c r="AA15" s="148"/>
      <c r="AB15" s="148"/>
      <c r="AC15" s="83"/>
      <c r="AD15" s="8"/>
      <c r="AE15" s="8"/>
      <c r="AF15" s="8"/>
      <c r="AG15" s="9"/>
      <c r="AH15" s="9"/>
      <c r="AI15" s="9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50" s="1" customFormat="1" ht="21" customHeight="1" x14ac:dyDescent="0.2">
      <c r="A16" s="1" t="s">
        <v>79</v>
      </c>
      <c r="H16" s="5"/>
      <c r="I16" s="5"/>
      <c r="J16" s="5" t="s">
        <v>10</v>
      </c>
      <c r="K16" s="5"/>
      <c r="L16" s="147"/>
      <c r="M16" s="83"/>
      <c r="N16" s="83"/>
      <c r="O16" s="83"/>
      <c r="P16" s="83"/>
      <c r="Q16" s="83"/>
      <c r="R16" s="83"/>
      <c r="S16" s="82" t="s">
        <v>11</v>
      </c>
      <c r="T16" s="82"/>
      <c r="U16" s="83"/>
      <c r="V16" s="83"/>
      <c r="W16" s="147"/>
      <c r="X16" s="148"/>
      <c r="Y16" s="148"/>
      <c r="Z16" s="148"/>
      <c r="AA16" s="148"/>
      <c r="AB16" s="148"/>
      <c r="AC16" s="83"/>
      <c r="AD16" s="8"/>
      <c r="AE16" s="8"/>
      <c r="AF16" s="8"/>
      <c r="AG16" s="9"/>
      <c r="AH16" s="9"/>
      <c r="AI16" s="9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51" s="1" customFormat="1" ht="21" customHeight="1" x14ac:dyDescent="0.2">
      <c r="A17" s="1" t="s">
        <v>80</v>
      </c>
      <c r="H17" s="5"/>
      <c r="I17" s="5"/>
      <c r="J17" s="5"/>
      <c r="K17" s="5"/>
      <c r="L17" s="10"/>
      <c r="M17" s="8"/>
      <c r="N17" s="8"/>
      <c r="O17" s="8"/>
      <c r="Q17" s="8" t="s">
        <v>29</v>
      </c>
      <c r="R17" s="8"/>
      <c r="S17" s="11"/>
      <c r="T17" s="11"/>
      <c r="U17" s="8"/>
      <c r="V17" s="8"/>
      <c r="W17" s="10"/>
      <c r="X17" s="9"/>
      <c r="Y17" s="9"/>
      <c r="Z17" s="9"/>
      <c r="AA17" s="9"/>
      <c r="AB17" s="9"/>
      <c r="AC17" s="8"/>
      <c r="AD17" s="8"/>
      <c r="AE17" s="8"/>
      <c r="AF17" s="8"/>
      <c r="AG17" s="9"/>
      <c r="AH17" s="9" t="s">
        <v>30</v>
      </c>
      <c r="AI17" s="9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51" s="1" customFormat="1" ht="21" customHeight="1" x14ac:dyDescent="0.2">
      <c r="A18" s="1" t="s">
        <v>82</v>
      </c>
      <c r="H18" s="5"/>
      <c r="I18" s="5"/>
      <c r="J18" s="5" t="s">
        <v>32</v>
      </c>
      <c r="K18" s="5"/>
      <c r="L18" s="10"/>
      <c r="M18" s="8"/>
      <c r="N18" s="8"/>
      <c r="O18" s="8"/>
      <c r="Q18" s="8"/>
      <c r="R18" s="8"/>
      <c r="S18" s="11"/>
      <c r="T18" s="11"/>
      <c r="U18" s="8"/>
      <c r="V18" s="8"/>
      <c r="W18" s="10"/>
      <c r="X18" s="9"/>
      <c r="Y18" s="9"/>
      <c r="Z18" s="9"/>
      <c r="AA18" s="9"/>
      <c r="AB18" s="9"/>
      <c r="AC18" s="8"/>
      <c r="AD18" s="8"/>
      <c r="AE18" s="8"/>
      <c r="AF18" s="8"/>
      <c r="AG18" s="9"/>
      <c r="AH18" s="9"/>
      <c r="AI18" s="9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51" s="1" customFormat="1" ht="21" customHeight="1" x14ac:dyDescent="0.2"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s="1" customFormat="1" ht="21" customHeight="1" x14ac:dyDescent="0.2">
      <c r="A20" s="1" t="s">
        <v>83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s="1" customFormat="1" ht="21" customHeight="1" x14ac:dyDescent="0.2">
      <c r="A21" s="67" t="s">
        <v>12</v>
      </c>
      <c r="B21" s="67"/>
      <c r="C21" s="67"/>
      <c r="D21" s="67"/>
      <c r="E21" s="179" t="s">
        <v>13</v>
      </c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215" t="s">
        <v>14</v>
      </c>
      <c r="Q21" s="198"/>
      <c r="R21" s="198"/>
      <c r="S21" s="198"/>
      <c r="T21" s="198"/>
      <c r="U21" s="182" t="s">
        <v>25</v>
      </c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5"/>
    </row>
    <row r="22" spans="1:51" s="1" customFormat="1" ht="19.5" customHeight="1" x14ac:dyDescent="0.2">
      <c r="A22" s="70" t="s">
        <v>16</v>
      </c>
      <c r="B22" s="71"/>
      <c r="C22" s="71"/>
      <c r="D22" s="72"/>
      <c r="E22" s="49" t="s">
        <v>67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202">
        <f>U22*Z22*AM22</f>
        <v>0</v>
      </c>
      <c r="Q22" s="203"/>
      <c r="R22" s="203"/>
      <c r="S22" s="203"/>
      <c r="T22" s="204"/>
      <c r="U22" s="196">
        <v>5000</v>
      </c>
      <c r="V22" s="197"/>
      <c r="W22" s="197"/>
      <c r="X22" s="198" t="s">
        <v>19</v>
      </c>
      <c r="Y22" s="198"/>
      <c r="Z22" s="199"/>
      <c r="AA22" s="199"/>
      <c r="AB22" s="14" t="s">
        <v>52</v>
      </c>
      <c r="AC22" s="4"/>
      <c r="AD22" s="4"/>
      <c r="AE22" s="22"/>
      <c r="AF22" s="22"/>
      <c r="AG22" s="22"/>
      <c r="AH22" s="22"/>
      <c r="AI22" s="22"/>
      <c r="AJ22" s="22"/>
      <c r="AK22" s="22"/>
      <c r="AL22" s="22" t="s">
        <v>53</v>
      </c>
      <c r="AM22" s="198">
        <v>1.1000000000000001</v>
      </c>
      <c r="AN22" s="198"/>
      <c r="AO22" s="22"/>
      <c r="AP22" s="22"/>
      <c r="AQ22" s="22"/>
      <c r="AR22" s="22"/>
      <c r="AS22" s="22"/>
      <c r="AT22" s="22"/>
      <c r="AU22" s="22"/>
      <c r="AV22" s="22"/>
      <c r="AW22" s="22"/>
      <c r="AX22" s="29"/>
      <c r="AY22" s="5"/>
    </row>
    <row r="23" spans="1:51" s="1" customFormat="1" ht="19.5" customHeight="1" x14ac:dyDescent="0.2">
      <c r="A23" s="73"/>
      <c r="B23" s="74"/>
      <c r="C23" s="74"/>
      <c r="D23" s="75"/>
      <c r="E23" s="49" t="s">
        <v>57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212">
        <f>U23*Z23*AM23</f>
        <v>0</v>
      </c>
      <c r="Q23" s="213"/>
      <c r="R23" s="213"/>
      <c r="S23" s="213"/>
      <c r="T23" s="214"/>
      <c r="U23" s="196">
        <v>5000</v>
      </c>
      <c r="V23" s="197"/>
      <c r="W23" s="197"/>
      <c r="X23" s="198" t="s">
        <v>19</v>
      </c>
      <c r="Y23" s="198"/>
      <c r="Z23" s="199"/>
      <c r="AA23" s="199"/>
      <c r="AB23" s="14" t="s">
        <v>58</v>
      </c>
      <c r="AC23" s="4"/>
      <c r="AD23" s="4"/>
      <c r="AE23" s="22"/>
      <c r="AF23" s="22"/>
      <c r="AG23" s="22"/>
      <c r="AH23" s="22"/>
      <c r="AI23" s="22"/>
      <c r="AJ23" s="22"/>
      <c r="AK23" s="22"/>
      <c r="AL23" s="22" t="s">
        <v>53</v>
      </c>
      <c r="AM23" s="198">
        <v>1.1000000000000001</v>
      </c>
      <c r="AN23" s="198"/>
      <c r="AO23" s="22"/>
      <c r="AP23" s="22"/>
      <c r="AQ23" s="22"/>
      <c r="AR23" s="22"/>
      <c r="AS23" s="22"/>
      <c r="AT23" s="22"/>
      <c r="AU23" s="22"/>
      <c r="AV23" s="22"/>
      <c r="AW23" s="22"/>
      <c r="AX23" s="29"/>
      <c r="AY23" s="5"/>
    </row>
    <row r="24" spans="1:51" s="1" customFormat="1" ht="23.25" customHeight="1" x14ac:dyDescent="0.2">
      <c r="A24" s="73"/>
      <c r="B24" s="74"/>
      <c r="C24" s="74"/>
      <c r="D24" s="75"/>
      <c r="E24" s="138" t="s">
        <v>76</v>
      </c>
      <c r="F24" s="139"/>
      <c r="G24" s="139"/>
      <c r="H24" s="139"/>
      <c r="I24" s="139"/>
      <c r="J24" s="139"/>
      <c r="K24" s="139"/>
      <c r="L24" s="139"/>
      <c r="M24" s="139"/>
      <c r="N24" s="139"/>
      <c r="O24" s="140"/>
      <c r="P24" s="165">
        <f>ROUNDDOWN(U24*AA24*AF24*AM24,0)</f>
        <v>0</v>
      </c>
      <c r="Q24" s="166"/>
      <c r="R24" s="166"/>
      <c r="S24" s="166"/>
      <c r="T24" s="167"/>
      <c r="U24" s="145"/>
      <c r="V24" s="146"/>
      <c r="W24" s="149" t="s">
        <v>18</v>
      </c>
      <c r="X24" s="149"/>
      <c r="Y24" s="149"/>
      <c r="Z24" s="149"/>
      <c r="AA24" s="150">
        <v>6000</v>
      </c>
      <c r="AB24" s="150"/>
      <c r="AC24" s="150"/>
      <c r="AD24" s="149" t="s">
        <v>19</v>
      </c>
      <c r="AE24" s="149"/>
      <c r="AF24" s="146"/>
      <c r="AG24" s="146"/>
      <c r="AH24" s="149" t="s">
        <v>38</v>
      </c>
      <c r="AI24" s="149"/>
      <c r="AJ24" s="149"/>
      <c r="AK24" s="190" t="s">
        <v>53</v>
      </c>
      <c r="AL24" s="190"/>
      <c r="AM24" s="149">
        <v>1.1000000000000001</v>
      </c>
      <c r="AN24" s="149"/>
      <c r="AO24" s="149"/>
      <c r="AP24" s="183"/>
      <c r="AQ24" s="183"/>
      <c r="AR24" s="183"/>
      <c r="AS24" s="183"/>
      <c r="AT24" s="183"/>
      <c r="AU24" s="183"/>
      <c r="AV24" s="183"/>
      <c r="AW24" s="183"/>
      <c r="AX24" s="184"/>
      <c r="AY24" s="5"/>
    </row>
    <row r="25" spans="1:51" s="1" customFormat="1" ht="23.25" customHeight="1" x14ac:dyDescent="0.2">
      <c r="A25" s="73"/>
      <c r="B25" s="74"/>
      <c r="C25" s="74"/>
      <c r="D25" s="75"/>
      <c r="E25" s="141"/>
      <c r="F25" s="117"/>
      <c r="G25" s="117"/>
      <c r="H25" s="117"/>
      <c r="I25" s="117"/>
      <c r="J25" s="117"/>
      <c r="K25" s="117"/>
      <c r="L25" s="117"/>
      <c r="M25" s="117"/>
      <c r="N25" s="117"/>
      <c r="O25" s="118"/>
      <c r="P25" s="168"/>
      <c r="Q25" s="169"/>
      <c r="R25" s="169"/>
      <c r="S25" s="169"/>
      <c r="T25" s="170"/>
      <c r="U25" s="128"/>
      <c r="V25" s="129"/>
      <c r="W25" s="82"/>
      <c r="X25" s="82"/>
      <c r="Y25" s="82"/>
      <c r="Z25" s="82"/>
      <c r="AA25" s="133"/>
      <c r="AB25" s="133"/>
      <c r="AC25" s="133"/>
      <c r="AD25" s="82"/>
      <c r="AE25" s="82"/>
      <c r="AF25" s="129"/>
      <c r="AG25" s="129"/>
      <c r="AH25" s="82"/>
      <c r="AI25" s="82"/>
      <c r="AJ25" s="82"/>
      <c r="AK25" s="152"/>
      <c r="AL25" s="152"/>
      <c r="AM25" s="82"/>
      <c r="AN25" s="82"/>
      <c r="AO25" s="82"/>
      <c r="AP25" s="156"/>
      <c r="AQ25" s="156"/>
      <c r="AR25" s="156"/>
      <c r="AS25" s="156"/>
      <c r="AT25" s="156"/>
      <c r="AU25" s="156"/>
      <c r="AV25" s="156"/>
      <c r="AW25" s="156"/>
      <c r="AX25" s="157"/>
      <c r="AY25" s="5"/>
    </row>
    <row r="26" spans="1:51" s="1" customFormat="1" ht="23.25" customHeight="1" x14ac:dyDescent="0.2">
      <c r="A26" s="73"/>
      <c r="B26" s="74"/>
      <c r="C26" s="74"/>
      <c r="D26" s="75"/>
      <c r="E26" s="116" t="s">
        <v>77</v>
      </c>
      <c r="F26" s="117"/>
      <c r="G26" s="117"/>
      <c r="H26" s="117"/>
      <c r="I26" s="117"/>
      <c r="J26" s="117"/>
      <c r="K26" s="117"/>
      <c r="L26" s="117"/>
      <c r="M26" s="117"/>
      <c r="N26" s="117"/>
      <c r="O26" s="118"/>
      <c r="P26" s="168">
        <f>ROUNDDOWN(U26*AA26*AF26,0)</f>
        <v>0</v>
      </c>
      <c r="Q26" s="169"/>
      <c r="R26" s="169"/>
      <c r="S26" s="169"/>
      <c r="T26" s="170"/>
      <c r="U26" s="128"/>
      <c r="V26" s="129"/>
      <c r="W26" s="82" t="s">
        <v>18</v>
      </c>
      <c r="X26" s="82"/>
      <c r="Y26" s="82"/>
      <c r="Z26" s="82"/>
      <c r="AA26" s="133">
        <v>6000</v>
      </c>
      <c r="AB26" s="133"/>
      <c r="AC26" s="133"/>
      <c r="AD26" s="82" t="s">
        <v>19</v>
      </c>
      <c r="AE26" s="82"/>
      <c r="AF26" s="178">
        <v>1.1000000000000001</v>
      </c>
      <c r="AG26" s="178"/>
      <c r="AH26" s="82"/>
      <c r="AI26" s="82"/>
      <c r="AJ26" s="82"/>
      <c r="AK26" s="152"/>
      <c r="AL26" s="152"/>
      <c r="AM26" s="82"/>
      <c r="AN26" s="82"/>
      <c r="AO26" s="82"/>
      <c r="AP26" s="156"/>
      <c r="AQ26" s="156"/>
      <c r="AR26" s="156"/>
      <c r="AS26" s="156"/>
      <c r="AT26" s="156"/>
      <c r="AU26" s="156"/>
      <c r="AV26" s="156"/>
      <c r="AW26" s="156"/>
      <c r="AX26" s="157"/>
      <c r="AY26" s="5"/>
    </row>
    <row r="27" spans="1:51" s="1" customFormat="1" ht="23.25" customHeight="1" x14ac:dyDescent="0.2">
      <c r="A27" s="73"/>
      <c r="B27" s="74"/>
      <c r="C27" s="74"/>
      <c r="D27" s="75"/>
      <c r="E27" s="119"/>
      <c r="F27" s="120"/>
      <c r="G27" s="120"/>
      <c r="H27" s="120"/>
      <c r="I27" s="120"/>
      <c r="J27" s="120"/>
      <c r="K27" s="120"/>
      <c r="L27" s="120"/>
      <c r="M27" s="120"/>
      <c r="N27" s="120"/>
      <c r="O27" s="121"/>
      <c r="P27" s="171"/>
      <c r="Q27" s="172"/>
      <c r="R27" s="172"/>
      <c r="S27" s="172"/>
      <c r="T27" s="173"/>
      <c r="U27" s="130"/>
      <c r="V27" s="131"/>
      <c r="W27" s="132"/>
      <c r="X27" s="132"/>
      <c r="Y27" s="132"/>
      <c r="Z27" s="132"/>
      <c r="AA27" s="134"/>
      <c r="AB27" s="134"/>
      <c r="AC27" s="134"/>
      <c r="AD27" s="132"/>
      <c r="AE27" s="132"/>
      <c r="AF27" s="177"/>
      <c r="AG27" s="177"/>
      <c r="AH27" s="132"/>
      <c r="AI27" s="132"/>
      <c r="AJ27" s="132"/>
      <c r="AK27" s="153"/>
      <c r="AL27" s="153"/>
      <c r="AM27" s="132"/>
      <c r="AN27" s="132"/>
      <c r="AO27" s="132"/>
      <c r="AP27" s="158"/>
      <c r="AQ27" s="158"/>
      <c r="AR27" s="158"/>
      <c r="AS27" s="158"/>
      <c r="AT27" s="158"/>
      <c r="AU27" s="158"/>
      <c r="AV27" s="158"/>
      <c r="AW27" s="158"/>
      <c r="AX27" s="159"/>
      <c r="AY27" s="5"/>
    </row>
    <row r="28" spans="1:51" s="1" customFormat="1" ht="30.75" customHeight="1" x14ac:dyDescent="0.2">
      <c r="A28" s="73"/>
      <c r="B28" s="74"/>
      <c r="C28" s="74"/>
      <c r="D28" s="75"/>
      <c r="E28" s="138" t="s">
        <v>59</v>
      </c>
      <c r="F28" s="139"/>
      <c r="G28" s="139"/>
      <c r="H28" s="139"/>
      <c r="I28" s="139"/>
      <c r="J28" s="139"/>
      <c r="K28" s="139"/>
      <c r="L28" s="139"/>
      <c r="M28" s="139"/>
      <c r="N28" s="139"/>
      <c r="O28" s="140"/>
      <c r="P28" s="142">
        <f>ROUNDDOWN(U28*AC28*AK28,0)</f>
        <v>0</v>
      </c>
      <c r="Q28" s="143"/>
      <c r="R28" s="143"/>
      <c r="S28" s="143"/>
      <c r="T28" s="144"/>
      <c r="U28" s="207">
        <v>50000</v>
      </c>
      <c r="V28" s="176"/>
      <c r="W28" s="176"/>
      <c r="X28" s="176"/>
      <c r="Y28" s="176"/>
      <c r="Z28" s="176"/>
      <c r="AA28" s="150" t="s">
        <v>19</v>
      </c>
      <c r="AB28" s="150"/>
      <c r="AC28" s="146"/>
      <c r="AD28" s="146"/>
      <c r="AE28" s="146"/>
      <c r="AF28" s="176" t="s">
        <v>28</v>
      </c>
      <c r="AG28" s="176"/>
      <c r="AH28" s="176"/>
      <c r="AI28" s="174" t="s">
        <v>23</v>
      </c>
      <c r="AJ28" s="174"/>
      <c r="AK28" s="149">
        <v>1.1000000000000001</v>
      </c>
      <c r="AL28" s="149"/>
      <c r="AM28" s="149"/>
      <c r="AN28" s="160"/>
      <c r="AO28" s="161"/>
      <c r="AP28" s="183"/>
      <c r="AQ28" s="183"/>
      <c r="AR28" s="183"/>
      <c r="AS28" s="183"/>
      <c r="AT28" s="183"/>
      <c r="AU28" s="183"/>
      <c r="AV28" s="183"/>
      <c r="AW28" s="183"/>
      <c r="AX28" s="184"/>
      <c r="AY28" s="5"/>
    </row>
    <row r="29" spans="1:51" s="1" customFormat="1" ht="25.5" customHeight="1" x14ac:dyDescent="0.2">
      <c r="A29" s="73"/>
      <c r="B29" s="74"/>
      <c r="C29" s="74"/>
      <c r="D29" s="75"/>
      <c r="E29" s="119"/>
      <c r="F29" s="120"/>
      <c r="G29" s="120"/>
      <c r="H29" s="120"/>
      <c r="I29" s="120"/>
      <c r="J29" s="120"/>
      <c r="K29" s="120"/>
      <c r="L29" s="120"/>
      <c r="M29" s="120"/>
      <c r="N29" s="120"/>
      <c r="O29" s="121"/>
      <c r="P29" s="125"/>
      <c r="Q29" s="126"/>
      <c r="R29" s="126"/>
      <c r="S29" s="126"/>
      <c r="T29" s="127"/>
      <c r="U29" s="208"/>
      <c r="V29" s="177"/>
      <c r="W29" s="177"/>
      <c r="X29" s="177"/>
      <c r="Y29" s="177"/>
      <c r="Z29" s="177"/>
      <c r="AA29" s="134"/>
      <c r="AB29" s="134"/>
      <c r="AC29" s="131"/>
      <c r="AD29" s="131"/>
      <c r="AE29" s="131"/>
      <c r="AF29" s="177"/>
      <c r="AG29" s="177"/>
      <c r="AH29" s="177"/>
      <c r="AI29" s="175"/>
      <c r="AJ29" s="175"/>
      <c r="AK29" s="132"/>
      <c r="AL29" s="132"/>
      <c r="AM29" s="132"/>
      <c r="AN29" s="162"/>
      <c r="AO29" s="162"/>
      <c r="AP29" s="158"/>
      <c r="AQ29" s="158"/>
      <c r="AR29" s="158"/>
      <c r="AS29" s="158"/>
      <c r="AT29" s="158"/>
      <c r="AU29" s="158"/>
      <c r="AV29" s="158"/>
      <c r="AW29" s="158"/>
      <c r="AX29" s="159"/>
      <c r="AY29" s="5"/>
    </row>
    <row r="30" spans="1:51" s="1" customFormat="1" ht="24" customHeight="1" x14ac:dyDescent="0.2">
      <c r="A30" s="73"/>
      <c r="B30" s="74"/>
      <c r="C30" s="74"/>
      <c r="D30" s="75"/>
      <c r="E30" s="205" t="s">
        <v>60</v>
      </c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125">
        <f>U30*AF30*Z30</f>
        <v>0</v>
      </c>
      <c r="Q30" s="126"/>
      <c r="R30" s="126"/>
      <c r="S30" s="126"/>
      <c r="T30" s="126"/>
      <c r="U30" s="196">
        <v>200000</v>
      </c>
      <c r="V30" s="197"/>
      <c r="W30" s="197"/>
      <c r="X30" s="198" t="s">
        <v>19</v>
      </c>
      <c r="Y30" s="198"/>
      <c r="Z30" s="201"/>
      <c r="AA30" s="201"/>
      <c r="AB30" s="200" t="s">
        <v>68</v>
      </c>
      <c r="AC30" s="200"/>
      <c r="AD30" s="200"/>
      <c r="AE30" s="14" t="s">
        <v>23</v>
      </c>
      <c r="AF30" s="206">
        <v>1.1000000000000001</v>
      </c>
      <c r="AG30" s="206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4"/>
      <c r="AW30" s="4"/>
      <c r="AX30" s="3"/>
      <c r="AY30" s="5"/>
    </row>
    <row r="31" spans="1:51" s="1" customFormat="1" ht="24" customHeight="1" x14ac:dyDescent="0.2">
      <c r="A31" s="73"/>
      <c r="B31" s="74"/>
      <c r="C31" s="74"/>
      <c r="D31" s="75"/>
      <c r="E31" s="205" t="s">
        <v>61</v>
      </c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125">
        <f>U31*AF31*Z31</f>
        <v>0</v>
      </c>
      <c r="Q31" s="126"/>
      <c r="R31" s="126"/>
      <c r="S31" s="126"/>
      <c r="T31" s="126"/>
      <c r="U31" s="196">
        <v>100000</v>
      </c>
      <c r="V31" s="197"/>
      <c r="W31" s="197"/>
      <c r="X31" s="198" t="s">
        <v>19</v>
      </c>
      <c r="Y31" s="198"/>
      <c r="Z31" s="201"/>
      <c r="AA31" s="201"/>
      <c r="AB31" s="200" t="s">
        <v>68</v>
      </c>
      <c r="AC31" s="200"/>
      <c r="AD31" s="200"/>
      <c r="AE31" s="14" t="s">
        <v>23</v>
      </c>
      <c r="AF31" s="206">
        <v>1.1000000000000001</v>
      </c>
      <c r="AG31" s="206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4"/>
      <c r="AW31" s="4"/>
      <c r="AX31" s="3"/>
      <c r="AY31" s="5"/>
    </row>
    <row r="32" spans="1:51" s="1" customFormat="1" ht="24" customHeight="1" x14ac:dyDescent="0.2">
      <c r="A32" s="73"/>
      <c r="B32" s="74"/>
      <c r="C32" s="74"/>
      <c r="D32" s="75"/>
      <c r="E32" s="205" t="s">
        <v>62</v>
      </c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125">
        <f>U32*AD32*Z32</f>
        <v>0</v>
      </c>
      <c r="Q32" s="126"/>
      <c r="R32" s="126"/>
      <c r="S32" s="126"/>
      <c r="T32" s="126"/>
      <c r="U32" s="196">
        <v>7000</v>
      </c>
      <c r="V32" s="197"/>
      <c r="W32" s="197"/>
      <c r="X32" s="198" t="s">
        <v>19</v>
      </c>
      <c r="Y32" s="198"/>
      <c r="Z32" s="201"/>
      <c r="AA32" s="201"/>
      <c r="AB32" s="30" t="s">
        <v>22</v>
      </c>
      <c r="AC32" s="14" t="s">
        <v>23</v>
      </c>
      <c r="AD32" s="206">
        <v>1.1000000000000001</v>
      </c>
      <c r="AE32" s="206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2"/>
      <c r="AY32" s="5"/>
    </row>
    <row r="33" spans="1:51" s="1" customFormat="1" ht="21" customHeight="1" x14ac:dyDescent="0.2">
      <c r="A33" s="73"/>
      <c r="B33" s="74"/>
      <c r="C33" s="74"/>
      <c r="D33" s="75"/>
      <c r="E33" s="49" t="s">
        <v>34</v>
      </c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125">
        <f>ROUNDDOWN(SUM(P22:T32)*0.2,0)</f>
        <v>0</v>
      </c>
      <c r="Q33" s="126"/>
      <c r="R33" s="126"/>
      <c r="S33" s="126"/>
      <c r="T33" s="126"/>
      <c r="U33" s="192" t="s">
        <v>65</v>
      </c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4"/>
      <c r="AY33" s="5"/>
    </row>
    <row r="34" spans="1:51" s="1" customFormat="1" ht="21" customHeight="1" x14ac:dyDescent="0.2">
      <c r="A34" s="76"/>
      <c r="B34" s="77"/>
      <c r="C34" s="77"/>
      <c r="D34" s="78"/>
      <c r="E34" s="49" t="s">
        <v>63</v>
      </c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125">
        <f>SUM(P22:T33)</f>
        <v>0</v>
      </c>
      <c r="Q34" s="126"/>
      <c r="R34" s="126"/>
      <c r="S34" s="126"/>
      <c r="T34" s="126"/>
      <c r="U34" s="192" t="s">
        <v>66</v>
      </c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  <c r="AO34" s="193"/>
      <c r="AP34" s="193"/>
      <c r="AQ34" s="193"/>
      <c r="AR34" s="193"/>
      <c r="AS34" s="193"/>
      <c r="AT34" s="193"/>
      <c r="AU34" s="193"/>
      <c r="AV34" s="193"/>
      <c r="AW34" s="193"/>
      <c r="AX34" s="194"/>
      <c r="AY34" s="5"/>
    </row>
    <row r="35" spans="1:51" s="1" customFormat="1" ht="17.25" customHeight="1" x14ac:dyDescent="0.2">
      <c r="A35" s="195" t="s">
        <v>64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25">
        <f>ROUNDDOWN(P34*0.3,0)</f>
        <v>0</v>
      </c>
      <c r="Q35" s="126"/>
      <c r="R35" s="126"/>
      <c r="S35" s="126"/>
      <c r="T35" s="126"/>
      <c r="U35" s="192" t="s">
        <v>35</v>
      </c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193"/>
      <c r="AR35" s="193"/>
      <c r="AS35" s="193"/>
      <c r="AT35" s="193"/>
      <c r="AU35" s="193"/>
      <c r="AV35" s="193"/>
      <c r="AW35" s="193"/>
      <c r="AX35" s="194"/>
      <c r="AY35" s="5"/>
    </row>
    <row r="36" spans="1:51" s="1" customFormat="1" ht="17.25" customHeight="1" x14ac:dyDescent="0.2">
      <c r="A36" s="191" t="s">
        <v>33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25">
        <f>SUM(P34:T35)</f>
        <v>0</v>
      </c>
      <c r="Q36" s="126"/>
      <c r="R36" s="126"/>
      <c r="S36" s="126"/>
      <c r="T36" s="126"/>
      <c r="U36" s="192" t="s">
        <v>36</v>
      </c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  <c r="AX36" s="194"/>
      <c r="AY36" s="5"/>
    </row>
    <row r="37" spans="1:51" s="1" customFormat="1" ht="17.25" customHeight="1" x14ac:dyDescent="0.2">
      <c r="A37" s="33" t="s">
        <v>73</v>
      </c>
      <c r="B37" s="33"/>
    </row>
    <row r="38" spans="1:51" ht="21" customHeight="1" x14ac:dyDescent="0.2">
      <c r="A38" s="33"/>
      <c r="B38" s="33" t="s">
        <v>75</v>
      </c>
    </row>
  </sheetData>
  <mergeCells count="101">
    <mergeCell ref="AH24:AJ25"/>
    <mergeCell ref="AP24:AX27"/>
    <mergeCell ref="E26:O27"/>
    <mergeCell ref="P26:T27"/>
    <mergeCell ref="U26:V27"/>
    <mergeCell ref="W26:Z27"/>
    <mergeCell ref="AA26:AC27"/>
    <mergeCell ref="AD26:AE27"/>
    <mergeCell ref="AF26:AG27"/>
    <mergeCell ref="AH26:AJ27"/>
    <mergeCell ref="AK26:AL27"/>
    <mergeCell ref="AM26:AO27"/>
    <mergeCell ref="AK24:AL25"/>
    <mergeCell ref="AM24:AO25"/>
    <mergeCell ref="A21:D21"/>
    <mergeCell ref="E21:O21"/>
    <mergeCell ref="P21:T21"/>
    <mergeCell ref="U21:AX21"/>
    <mergeCell ref="AM22:AN22"/>
    <mergeCell ref="A22:D34"/>
    <mergeCell ref="AP28:AX29"/>
    <mergeCell ref="E30:O30"/>
    <mergeCell ref="P30:T30"/>
    <mergeCell ref="U30:W30"/>
    <mergeCell ref="X30:Y30"/>
    <mergeCell ref="Z30:AA30"/>
    <mergeCell ref="AM23:AN23"/>
    <mergeCell ref="AI28:AJ29"/>
    <mergeCell ref="AK28:AM29"/>
    <mergeCell ref="AN28:AO29"/>
    <mergeCell ref="E31:O31"/>
    <mergeCell ref="AB30:AD30"/>
    <mergeCell ref="AF30:AG30"/>
    <mergeCell ref="E28:O29"/>
    <mergeCell ref="P28:T29"/>
    <mergeCell ref="U28:Z29"/>
    <mergeCell ref="AA28:AB29"/>
    <mergeCell ref="AC28:AE29"/>
    <mergeCell ref="P14:T14"/>
    <mergeCell ref="U14:W14"/>
    <mergeCell ref="AF1:AI1"/>
    <mergeCell ref="AJ1:AW1"/>
    <mergeCell ref="AF2:AI3"/>
    <mergeCell ref="AJ2:AW2"/>
    <mergeCell ref="AJ3:AW3"/>
    <mergeCell ref="AL4:AN4"/>
    <mergeCell ref="AP4:AQ4"/>
    <mergeCell ref="AS4:AT4"/>
    <mergeCell ref="A5:AX5"/>
    <mergeCell ref="AI9:AX9"/>
    <mergeCell ref="AI11:AU11"/>
    <mergeCell ref="AI12:AU12"/>
    <mergeCell ref="J13:AW13"/>
    <mergeCell ref="L15:R15"/>
    <mergeCell ref="S15:V15"/>
    <mergeCell ref="W15:AC15"/>
    <mergeCell ref="L16:R16"/>
    <mergeCell ref="S16:V16"/>
    <mergeCell ref="A36:O36"/>
    <mergeCell ref="P36:T36"/>
    <mergeCell ref="U36:AX36"/>
    <mergeCell ref="U32:W32"/>
    <mergeCell ref="X32:Y32"/>
    <mergeCell ref="Z32:AA32"/>
    <mergeCell ref="AD32:AE32"/>
    <mergeCell ref="E33:O33"/>
    <mergeCell ref="U31:W31"/>
    <mergeCell ref="X31:Y31"/>
    <mergeCell ref="Z31:AA31"/>
    <mergeCell ref="P34:T34"/>
    <mergeCell ref="U34:AX34"/>
    <mergeCell ref="E32:O32"/>
    <mergeCell ref="P32:T32"/>
    <mergeCell ref="P33:T33"/>
    <mergeCell ref="U33:AX33"/>
    <mergeCell ref="E34:O34"/>
    <mergeCell ref="A35:O35"/>
    <mergeCell ref="P35:T35"/>
    <mergeCell ref="U35:AX35"/>
    <mergeCell ref="P31:T31"/>
    <mergeCell ref="AB31:AD31"/>
    <mergeCell ref="AF31:AG31"/>
    <mergeCell ref="W16:AC16"/>
    <mergeCell ref="E22:O22"/>
    <mergeCell ref="P22:T22"/>
    <mergeCell ref="U22:W22"/>
    <mergeCell ref="E23:O23"/>
    <mergeCell ref="P23:T23"/>
    <mergeCell ref="U23:W23"/>
    <mergeCell ref="X23:Y23"/>
    <mergeCell ref="Z23:AA23"/>
    <mergeCell ref="X22:Y22"/>
    <mergeCell ref="Z22:AA22"/>
    <mergeCell ref="AF28:AH29"/>
    <mergeCell ref="E24:O25"/>
    <mergeCell ref="P24:T25"/>
    <mergeCell ref="U24:V25"/>
    <mergeCell ref="W24:Z25"/>
    <mergeCell ref="AA24:AC25"/>
    <mergeCell ref="AD24:AE25"/>
    <mergeCell ref="AF24:AG25"/>
  </mergeCells>
  <phoneticPr fontId="2"/>
  <pageMargins left="0.70866141732283472" right="0.31496062992125984" top="0.55118110236220474" bottom="0" header="0.27559055118110237" footer="0.31496062992125984"/>
  <pageSetup paperSize="9" scale="75" orientation="portrait" blackAndWhite="1" r:id="rId1"/>
  <headerFooter alignWithMargins="0">
    <oddFooter>&amp;L（治験依頼者、治験責任医師→病院長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Y34"/>
  <sheetViews>
    <sheetView view="pageBreakPreview" zoomScale="90" zoomScaleNormal="90" zoomScaleSheetLayoutView="90" workbookViewId="0">
      <selection activeCell="AB23" sqref="AB23:AX24"/>
    </sheetView>
  </sheetViews>
  <sheetFormatPr defaultColWidth="2.36328125" defaultRowHeight="21" customHeight="1" x14ac:dyDescent="0.2"/>
  <cols>
    <col min="1" max="4" width="2.08984375" customWidth="1"/>
    <col min="5" max="25" width="2.36328125" customWidth="1"/>
    <col min="26" max="26" width="2.26953125" customWidth="1"/>
    <col min="27" max="27" width="2.7265625" customWidth="1"/>
    <col min="28" max="28" width="2.6328125" customWidth="1"/>
    <col min="29" max="30" width="2.453125" customWidth="1"/>
    <col min="31" max="32" width="2.36328125" customWidth="1"/>
    <col min="33" max="33" width="2.6328125" customWidth="1"/>
    <col min="34" max="34" width="2.453125" customWidth="1"/>
    <col min="35" max="35" width="4.453125" customWidth="1"/>
    <col min="36" max="43" width="2.36328125" customWidth="1"/>
    <col min="44" max="44" width="3" customWidth="1"/>
    <col min="45" max="46" width="2.08984375" customWidth="1"/>
    <col min="47" max="49" width="2.36328125" customWidth="1"/>
    <col min="50" max="50" width="3.6328125" customWidth="1"/>
  </cols>
  <sheetData>
    <row r="1" spans="1:50" s="1" customFormat="1" ht="21" customHeight="1" thickBot="1" x14ac:dyDescent="0.25">
      <c r="AF1" s="61" t="s">
        <v>0</v>
      </c>
      <c r="AG1" s="62"/>
      <c r="AH1" s="62"/>
      <c r="AI1" s="63"/>
      <c r="AJ1" s="34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6"/>
    </row>
    <row r="2" spans="1:50" s="1" customFormat="1" ht="21" customHeight="1" x14ac:dyDescent="0.2">
      <c r="AF2" s="37" t="s">
        <v>1</v>
      </c>
      <c r="AG2" s="38"/>
      <c r="AH2" s="38"/>
      <c r="AI2" s="39"/>
      <c r="AJ2" s="43" t="s">
        <v>2</v>
      </c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5"/>
    </row>
    <row r="3" spans="1:50" s="1" customFormat="1" ht="21" customHeight="1" thickBot="1" x14ac:dyDescent="0.25">
      <c r="AF3" s="40"/>
      <c r="AG3" s="41"/>
      <c r="AH3" s="41"/>
      <c r="AI3" s="42"/>
      <c r="AJ3" s="46" t="s">
        <v>85</v>
      </c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8"/>
    </row>
    <row r="4" spans="1:50" s="1" customFormat="1" ht="21" customHeight="1" x14ac:dyDescent="0.2">
      <c r="AJ4" s="12" t="s">
        <v>3</v>
      </c>
      <c r="AK4" s="12"/>
      <c r="AL4" s="50"/>
      <c r="AM4" s="50"/>
      <c r="AN4" s="50"/>
      <c r="AO4" s="13" t="s">
        <v>4</v>
      </c>
      <c r="AP4" s="50"/>
      <c r="AQ4" s="51"/>
      <c r="AR4" s="12" t="s">
        <v>5</v>
      </c>
      <c r="AS4" s="50"/>
      <c r="AT4" s="51"/>
      <c r="AU4" s="12" t="s">
        <v>6</v>
      </c>
      <c r="AV4" s="5"/>
      <c r="AW4" s="5"/>
    </row>
    <row r="5" spans="1:50" s="1" customFormat="1" ht="21" customHeight="1" x14ac:dyDescent="0.2">
      <c r="A5" s="64" t="s">
        <v>39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</row>
    <row r="6" spans="1:50" s="1" customFormat="1" ht="10.5" customHeight="1" x14ac:dyDescent="0.2"/>
    <row r="7" spans="1:50" s="1" customFormat="1" ht="21" customHeight="1" x14ac:dyDescent="0.2">
      <c r="A7" s="1" t="s">
        <v>26</v>
      </c>
    </row>
    <row r="8" spans="1:50" s="1" customFormat="1" ht="21" customHeight="1" x14ac:dyDescent="0.2"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s="1" customFormat="1" ht="21" customHeight="1" x14ac:dyDescent="0.2"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5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</row>
    <row r="10" spans="1:50" s="1" customFormat="1" ht="21" customHeight="1" x14ac:dyDescent="0.2"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5"/>
      <c r="AW10" s="5"/>
      <c r="AX10" s="5"/>
    </row>
    <row r="11" spans="1:50" s="1" customFormat="1" ht="21" customHeight="1" x14ac:dyDescent="0.2"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7</v>
      </c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s="1" customFormat="1" ht="21" customHeight="1" x14ac:dyDescent="0.2"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 t="s">
        <v>8</v>
      </c>
      <c r="AF12" s="5"/>
      <c r="AG12" s="5"/>
      <c r="AH12" s="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5"/>
      <c r="AW12" s="5"/>
      <c r="AX12" s="5"/>
    </row>
    <row r="13" spans="1:50" s="1" customFormat="1" ht="61.5" customHeight="1" x14ac:dyDescent="0.2">
      <c r="A13" s="1" t="s">
        <v>9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5"/>
    </row>
    <row r="14" spans="1:50" s="1" customFormat="1" ht="23.25" customHeight="1" x14ac:dyDescent="0.2">
      <c r="A14" s="1" t="s">
        <v>27</v>
      </c>
      <c r="H14" s="5"/>
      <c r="I14" s="5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 t="s">
        <v>28</v>
      </c>
      <c r="V14" s="81"/>
      <c r="W14" s="81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</row>
    <row r="15" spans="1:50" s="1" customFormat="1" ht="21" customHeight="1" x14ac:dyDescent="0.2">
      <c r="A15" s="1" t="s">
        <v>78</v>
      </c>
      <c r="H15" s="5"/>
      <c r="I15" s="5"/>
      <c r="J15" s="5" t="s">
        <v>42</v>
      </c>
      <c r="K15" s="5"/>
      <c r="L15" s="16"/>
      <c r="M15" s="8"/>
      <c r="N15" s="8"/>
      <c r="O15" s="8"/>
      <c r="P15" s="8"/>
      <c r="Q15" s="8"/>
      <c r="R15" s="8"/>
      <c r="S15" s="16"/>
      <c r="T15" s="9"/>
      <c r="U15" s="9"/>
      <c r="V15" s="9"/>
      <c r="W15" s="9"/>
      <c r="X15" s="9"/>
      <c r="Y15" s="8"/>
      <c r="Z15" s="8"/>
      <c r="AA15" s="8"/>
      <c r="AB15" s="82" t="s">
        <v>11</v>
      </c>
      <c r="AC15" s="82"/>
      <c r="AD15" s="83"/>
      <c r="AE15" s="83"/>
      <c r="AF15" s="20"/>
      <c r="AG15" s="9"/>
      <c r="AH15" s="9"/>
      <c r="AI15" s="80"/>
      <c r="AJ15" s="80"/>
      <c r="AK15" s="80"/>
      <c r="AL15" s="80"/>
      <c r="AM15" s="80"/>
      <c r="AN15" s="80"/>
      <c r="AO15" s="80"/>
      <c r="AP15" s="80"/>
      <c r="AQ15" s="80"/>
      <c r="AR15" s="5"/>
      <c r="AS15" s="5"/>
      <c r="AT15" s="5"/>
      <c r="AU15" s="5"/>
      <c r="AV15" s="5"/>
    </row>
    <row r="16" spans="1:50" s="1" customFormat="1" ht="21" customHeight="1" x14ac:dyDescent="0.2">
      <c r="A16" s="1" t="s">
        <v>79</v>
      </c>
      <c r="H16" s="5"/>
      <c r="I16" s="5"/>
      <c r="J16" s="15" t="s">
        <v>41</v>
      </c>
      <c r="K16" s="15"/>
      <c r="L16" s="17"/>
      <c r="M16" s="18"/>
      <c r="N16" s="18"/>
      <c r="O16" s="18"/>
      <c r="P16" s="18"/>
      <c r="Q16" s="18"/>
      <c r="R16" s="18"/>
      <c r="S16" s="17"/>
      <c r="T16" s="19"/>
      <c r="U16" s="19"/>
      <c r="V16" s="19"/>
      <c r="W16" s="19"/>
      <c r="X16" s="19"/>
      <c r="Y16" s="18"/>
      <c r="Z16" s="8"/>
      <c r="AA16" s="8"/>
      <c r="AB16" s="82" t="s">
        <v>11</v>
      </c>
      <c r="AC16" s="82"/>
      <c r="AD16" s="83"/>
      <c r="AE16" s="83"/>
      <c r="AF16" s="8"/>
      <c r="AG16" s="9"/>
      <c r="AH16" s="9"/>
      <c r="AI16" s="80"/>
      <c r="AJ16" s="80"/>
      <c r="AK16" s="80"/>
      <c r="AL16" s="80"/>
      <c r="AM16" s="80"/>
      <c r="AN16" s="80"/>
      <c r="AO16" s="80"/>
      <c r="AP16" s="80"/>
      <c r="AQ16" s="80"/>
      <c r="AR16" s="5"/>
      <c r="AS16" s="5"/>
      <c r="AT16" s="5"/>
      <c r="AU16" s="5"/>
      <c r="AV16" s="5"/>
    </row>
    <row r="17" spans="1:50" s="1" customFormat="1" ht="21" customHeight="1" x14ac:dyDescent="0.2">
      <c r="A17" s="1" t="s">
        <v>80</v>
      </c>
      <c r="H17" s="5"/>
      <c r="I17" s="5"/>
      <c r="J17" s="5" t="s">
        <v>31</v>
      </c>
      <c r="K17" s="5"/>
      <c r="L17" s="10"/>
      <c r="M17" s="8"/>
      <c r="N17" s="8"/>
      <c r="O17" s="8"/>
      <c r="Q17" s="8"/>
      <c r="R17" s="8"/>
      <c r="S17" s="11"/>
      <c r="T17" s="11"/>
      <c r="U17" s="8"/>
      <c r="V17" s="8"/>
      <c r="W17" s="10"/>
      <c r="X17" s="9"/>
      <c r="Y17" s="9"/>
      <c r="Z17" s="9"/>
      <c r="AA17" s="9"/>
      <c r="AB17" s="9"/>
      <c r="AC17" s="8"/>
      <c r="AD17" s="8"/>
      <c r="AE17" s="8"/>
      <c r="AF17" s="8"/>
      <c r="AG17" s="9"/>
      <c r="AH17" s="9"/>
      <c r="AI17" s="9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50" s="1" customFormat="1" ht="21" customHeight="1" x14ac:dyDescent="0.2">
      <c r="H18" s="5"/>
      <c r="I18" s="5"/>
      <c r="J18" s="5"/>
      <c r="K18" s="5"/>
      <c r="L18" s="10"/>
      <c r="M18" s="8"/>
      <c r="N18" s="8"/>
      <c r="O18" s="8"/>
      <c r="Q18" s="8"/>
      <c r="R18" s="8"/>
      <c r="S18" s="11"/>
      <c r="T18" s="11"/>
      <c r="U18" s="8"/>
      <c r="V18" s="8"/>
      <c r="W18" s="10"/>
      <c r="X18" s="9"/>
      <c r="Y18" s="9"/>
      <c r="Z18" s="9"/>
      <c r="AA18" s="9"/>
      <c r="AB18" s="9"/>
      <c r="AC18" s="8"/>
      <c r="AD18" s="8"/>
      <c r="AE18" s="8"/>
      <c r="AF18" s="8"/>
      <c r="AG18" s="9"/>
      <c r="AH18" s="9"/>
      <c r="AI18" s="9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50" s="1" customFormat="1" ht="21" customHeight="1" x14ac:dyDescent="0.2">
      <c r="A19" s="1" t="s">
        <v>81</v>
      </c>
    </row>
    <row r="20" spans="1:50" s="1" customFormat="1" ht="21" customHeight="1" x14ac:dyDescent="0.2">
      <c r="A20" s="67" t="s">
        <v>12</v>
      </c>
      <c r="B20" s="67"/>
      <c r="C20" s="67"/>
      <c r="D20" s="67"/>
      <c r="E20" s="67" t="s">
        <v>13</v>
      </c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8" t="s">
        <v>14</v>
      </c>
      <c r="X20" s="69"/>
      <c r="Y20" s="69"/>
      <c r="Z20" s="69"/>
      <c r="AA20" s="69"/>
      <c r="AB20" s="68" t="s">
        <v>15</v>
      </c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84"/>
    </row>
    <row r="21" spans="1:50" s="1" customFormat="1" ht="21" customHeight="1" x14ac:dyDescent="0.2">
      <c r="A21" s="70" t="s">
        <v>16</v>
      </c>
      <c r="B21" s="71"/>
      <c r="C21" s="71"/>
      <c r="D21" s="72"/>
      <c r="E21" s="52" t="s">
        <v>71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4"/>
      <c r="W21" s="59">
        <f>AB21*1.1</f>
        <v>220000.00000000003</v>
      </c>
      <c r="X21" s="60"/>
      <c r="Y21" s="60"/>
      <c r="Z21" s="60"/>
      <c r="AA21" s="60"/>
      <c r="AB21" s="55">
        <v>200000</v>
      </c>
      <c r="AC21" s="56"/>
      <c r="AD21" s="56"/>
      <c r="AE21" s="56"/>
      <c r="AF21" s="56"/>
      <c r="AG21" s="57" t="s">
        <v>91</v>
      </c>
      <c r="AH21" s="57"/>
      <c r="AI21" s="58"/>
      <c r="AJ21" s="4"/>
      <c r="AK21" s="4"/>
      <c r="AL21" s="4"/>
      <c r="AM21" s="4"/>
      <c r="AN21" s="2"/>
      <c r="AO21" s="4"/>
      <c r="AP21" s="4"/>
      <c r="AQ21" s="4"/>
      <c r="AR21" s="4"/>
      <c r="AS21" s="4"/>
      <c r="AT21" s="4"/>
      <c r="AU21" s="4"/>
      <c r="AV21" s="4"/>
      <c r="AW21" s="4"/>
      <c r="AX21" s="3"/>
    </row>
    <row r="22" spans="1:50" s="1" customFormat="1" ht="21" customHeight="1" x14ac:dyDescent="0.2">
      <c r="A22" s="73"/>
      <c r="B22" s="74"/>
      <c r="C22" s="74"/>
      <c r="D22" s="75"/>
      <c r="E22" s="52" t="s">
        <v>45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4"/>
      <c r="W22" s="59">
        <f>AB22*1.1</f>
        <v>330000</v>
      </c>
      <c r="X22" s="60"/>
      <c r="Y22" s="60"/>
      <c r="Z22" s="60"/>
      <c r="AA22" s="60"/>
      <c r="AB22" s="55">
        <v>300000</v>
      </c>
      <c r="AC22" s="56"/>
      <c r="AD22" s="56"/>
      <c r="AE22" s="56"/>
      <c r="AF22" s="56"/>
      <c r="AG22" s="57" t="s">
        <v>92</v>
      </c>
      <c r="AH22" s="57"/>
      <c r="AI22" s="58"/>
      <c r="AN22" s="27"/>
      <c r="AX22" s="28"/>
    </row>
    <row r="23" spans="1:50" s="1" customFormat="1" ht="17.25" customHeight="1" x14ac:dyDescent="0.2">
      <c r="A23" s="73"/>
      <c r="B23" s="74"/>
      <c r="C23" s="74"/>
      <c r="D23" s="75"/>
      <c r="E23" s="49" t="s">
        <v>46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85">
        <v>0</v>
      </c>
      <c r="X23" s="86"/>
      <c r="Y23" s="86"/>
      <c r="Z23" s="86"/>
      <c r="AA23" s="87"/>
      <c r="AB23" s="91" t="s">
        <v>40</v>
      </c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3"/>
    </row>
    <row r="24" spans="1:50" s="1" customFormat="1" ht="17.25" customHeight="1" x14ac:dyDescent="0.2">
      <c r="A24" s="73"/>
      <c r="B24" s="74"/>
      <c r="C24" s="74"/>
      <c r="D24" s="75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88"/>
      <c r="X24" s="89"/>
      <c r="Y24" s="89"/>
      <c r="Z24" s="89"/>
      <c r="AA24" s="90"/>
      <c r="AB24" s="94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6"/>
    </row>
    <row r="25" spans="1:50" s="1" customFormat="1" ht="21" customHeight="1" x14ac:dyDescent="0.2">
      <c r="A25" s="73"/>
      <c r="B25" s="74"/>
      <c r="C25" s="74"/>
      <c r="D25" s="75"/>
      <c r="E25" s="49" t="s">
        <v>47</v>
      </c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59">
        <v>0</v>
      </c>
      <c r="X25" s="60"/>
      <c r="Y25" s="60"/>
      <c r="Z25" s="60"/>
      <c r="AA25" s="60"/>
      <c r="AB25" s="97" t="s">
        <v>17</v>
      </c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98"/>
    </row>
    <row r="26" spans="1:50" s="1" customFormat="1" ht="21" customHeight="1" x14ac:dyDescent="0.2">
      <c r="A26" s="73"/>
      <c r="B26" s="74"/>
      <c r="C26" s="74"/>
      <c r="D26" s="75"/>
      <c r="E26" s="49" t="s">
        <v>48</v>
      </c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59">
        <f>IF(J13="",0,AB26*AH26*AM26)</f>
        <v>0</v>
      </c>
      <c r="X26" s="60"/>
      <c r="Y26" s="60"/>
      <c r="Z26" s="60"/>
      <c r="AA26" s="60"/>
      <c r="AB26" s="9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98"/>
    </row>
    <row r="27" spans="1:50" s="1" customFormat="1" ht="21" customHeight="1" x14ac:dyDescent="0.2">
      <c r="A27" s="73"/>
      <c r="B27" s="74"/>
      <c r="C27" s="74"/>
      <c r="D27" s="75"/>
      <c r="E27" s="49" t="s">
        <v>49</v>
      </c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107">
        <f>ROUNDDOWN((SUM(W21:AA26)*0.2),0)</f>
        <v>110000</v>
      </c>
      <c r="X27" s="60"/>
      <c r="Y27" s="60"/>
      <c r="Z27" s="60"/>
      <c r="AA27" s="60"/>
      <c r="AB27" s="97" t="s">
        <v>69</v>
      </c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98"/>
    </row>
    <row r="28" spans="1:50" s="1" customFormat="1" ht="21" customHeight="1" x14ac:dyDescent="0.2">
      <c r="A28" s="76"/>
      <c r="B28" s="77"/>
      <c r="C28" s="77"/>
      <c r="D28" s="78"/>
      <c r="E28" s="52" t="s">
        <v>50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4"/>
      <c r="W28" s="108">
        <f>SUM(W21:AA27)</f>
        <v>660000</v>
      </c>
      <c r="X28" s="109"/>
      <c r="Y28" s="109"/>
      <c r="Z28" s="109"/>
      <c r="AA28" s="109"/>
      <c r="AB28" s="97" t="s">
        <v>20</v>
      </c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98"/>
    </row>
    <row r="29" spans="1:50" s="1" customFormat="1" ht="21" customHeight="1" thickBot="1" x14ac:dyDescent="0.25">
      <c r="A29" s="110" t="s">
        <v>51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2"/>
      <c r="W29" s="108">
        <f>ROUNDDOWN(W28*0.3,0)</f>
        <v>198000</v>
      </c>
      <c r="X29" s="109"/>
      <c r="Y29" s="109"/>
      <c r="Z29" s="109"/>
      <c r="AA29" s="109"/>
      <c r="AB29" s="113" t="s">
        <v>21</v>
      </c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5"/>
    </row>
    <row r="30" spans="1:50" s="1" customFormat="1" ht="21" customHeight="1" thickBot="1" x14ac:dyDescent="0.25">
      <c r="A30" s="99" t="s">
        <v>24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1"/>
      <c r="W30" s="102">
        <f>SUM(W28:AA29)</f>
        <v>858000</v>
      </c>
      <c r="X30" s="103"/>
      <c r="Y30" s="103"/>
      <c r="Z30" s="103"/>
      <c r="AA30" s="103"/>
      <c r="AB30" s="104" t="s">
        <v>37</v>
      </c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6"/>
    </row>
    <row r="31" spans="1:50" s="1" customFormat="1" ht="17.25" customHeight="1" x14ac:dyDescent="0.2"/>
    <row r="32" spans="1:50" s="1" customFormat="1" ht="17.25" customHeight="1" x14ac:dyDescent="0.2"/>
    <row r="33" spans="16:51" s="1" customFormat="1" ht="21" customHeight="1" x14ac:dyDescent="0.2"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6:51" s="1" customFormat="1" ht="17.25" customHeight="1" x14ac:dyDescent="0.2"/>
  </sheetData>
  <mergeCells count="53">
    <mergeCell ref="A30:V30"/>
    <mergeCell ref="W30:AA30"/>
    <mergeCell ref="AB30:AX30"/>
    <mergeCell ref="E28:V28"/>
    <mergeCell ref="W28:AA28"/>
    <mergeCell ref="AB28:AX28"/>
    <mergeCell ref="A29:V29"/>
    <mergeCell ref="W29:AA29"/>
    <mergeCell ref="AB29:AX29"/>
    <mergeCell ref="A21:D28"/>
    <mergeCell ref="E21:V21"/>
    <mergeCell ref="W21:AA21"/>
    <mergeCell ref="AB21:AF21"/>
    <mergeCell ref="AG21:AI21"/>
    <mergeCell ref="E22:V22"/>
    <mergeCell ref="W22:AA22"/>
    <mergeCell ref="W25:AA25"/>
    <mergeCell ref="AB25:AX25"/>
    <mergeCell ref="E27:V27"/>
    <mergeCell ref="W27:AA27"/>
    <mergeCell ref="AB27:AX27"/>
    <mergeCell ref="E26:V26"/>
    <mergeCell ref="W26:AA26"/>
    <mergeCell ref="AB26:AX26"/>
    <mergeCell ref="E25:V25"/>
    <mergeCell ref="AB22:AF22"/>
    <mergeCell ref="AG22:AI22"/>
    <mergeCell ref="E23:V24"/>
    <mergeCell ref="W23:AA24"/>
    <mergeCell ref="AB23:AX24"/>
    <mergeCell ref="AB15:AE15"/>
    <mergeCell ref="AI15:AQ15"/>
    <mergeCell ref="AB16:AE16"/>
    <mergeCell ref="AI16:AQ16"/>
    <mergeCell ref="A20:D20"/>
    <mergeCell ref="E20:V20"/>
    <mergeCell ref="W20:AA20"/>
    <mergeCell ref="AB20:AX20"/>
    <mergeCell ref="J14:T14"/>
    <mergeCell ref="U14:W14"/>
    <mergeCell ref="AF1:AI1"/>
    <mergeCell ref="AJ1:AW1"/>
    <mergeCell ref="AF2:AI3"/>
    <mergeCell ref="AJ2:AW2"/>
    <mergeCell ref="AJ3:AW3"/>
    <mergeCell ref="AL4:AN4"/>
    <mergeCell ref="AP4:AQ4"/>
    <mergeCell ref="AS4:AT4"/>
    <mergeCell ref="A5:AX5"/>
    <mergeCell ref="AI9:AX9"/>
    <mergeCell ref="AI10:AU10"/>
    <mergeCell ref="AI12:AU12"/>
    <mergeCell ref="I13:AW13"/>
  </mergeCells>
  <phoneticPr fontId="2"/>
  <dataValidations count="1">
    <dataValidation type="whole" operator="notBetween" showInputMessage="1" showErrorMessage="1" sqref="AB21:AF22" xr:uid="{00000000-0002-0000-0400-000000000000}">
      <formula1>150000</formula1>
      <formula2>150000</formula2>
    </dataValidation>
  </dataValidations>
  <pageMargins left="0.70866141732283472" right="0.31496062992125984" top="0.55118110236220474" bottom="0" header="0.27559055118110237" footer="0.31496062992125984"/>
  <pageSetup paperSize="9" scale="77" orientation="portrait" blackAndWhite="1" r:id="rId1"/>
  <headerFooter alignWithMargins="0">
    <oddFooter>&amp;L（治験依頼者、治験責任医師→病院長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AY42"/>
  <sheetViews>
    <sheetView view="pageBreakPreview" topLeftCell="A19" zoomScale="90" zoomScaleNormal="100" zoomScaleSheetLayoutView="90" workbookViewId="0">
      <selection activeCell="U36" sqref="U36:AX36"/>
    </sheetView>
  </sheetViews>
  <sheetFormatPr defaultColWidth="2.36328125" defaultRowHeight="21" customHeight="1" x14ac:dyDescent="0.2"/>
  <cols>
    <col min="1" max="4" width="2.08984375" customWidth="1"/>
    <col min="5" max="20" width="2.36328125" customWidth="1"/>
    <col min="21" max="24" width="2.90625" customWidth="1"/>
    <col min="25" max="25" width="2.36328125" customWidth="1"/>
    <col min="26" max="26" width="2.26953125" customWidth="1"/>
    <col min="27" max="27" width="2.7265625" customWidth="1"/>
    <col min="28" max="28" width="2.6328125" customWidth="1"/>
    <col min="29" max="30" width="2.453125" customWidth="1"/>
    <col min="31" max="32" width="2.36328125" customWidth="1"/>
    <col min="33" max="33" width="2.6328125" customWidth="1"/>
    <col min="34" max="34" width="2.453125" customWidth="1"/>
    <col min="35" max="35" width="2.6328125" customWidth="1"/>
    <col min="36" max="43" width="2.36328125" customWidth="1"/>
    <col min="44" max="44" width="3" customWidth="1"/>
    <col min="45" max="46" width="2.08984375" customWidth="1"/>
    <col min="47" max="49" width="2.36328125" customWidth="1"/>
    <col min="50" max="50" width="3.6328125" customWidth="1"/>
  </cols>
  <sheetData>
    <row r="1" spans="1:50" s="1" customFormat="1" ht="21" customHeight="1" thickBot="1" x14ac:dyDescent="0.25">
      <c r="AF1" s="61" t="s">
        <v>0</v>
      </c>
      <c r="AG1" s="62"/>
      <c r="AH1" s="62"/>
      <c r="AI1" s="63"/>
      <c r="AJ1" s="34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6"/>
    </row>
    <row r="2" spans="1:50" s="1" customFormat="1" ht="21" customHeight="1" x14ac:dyDescent="0.2">
      <c r="AF2" s="37" t="s">
        <v>1</v>
      </c>
      <c r="AG2" s="38"/>
      <c r="AH2" s="38"/>
      <c r="AI2" s="39"/>
      <c r="AJ2" s="43" t="s">
        <v>2</v>
      </c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5"/>
    </row>
    <row r="3" spans="1:50" s="1" customFormat="1" ht="21" customHeight="1" thickBot="1" x14ac:dyDescent="0.25">
      <c r="AF3" s="40"/>
      <c r="AG3" s="41"/>
      <c r="AH3" s="41"/>
      <c r="AI3" s="42"/>
      <c r="AJ3" s="46" t="s">
        <v>86</v>
      </c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8"/>
    </row>
    <row r="4" spans="1:50" s="1" customFormat="1" ht="21" customHeight="1" x14ac:dyDescent="0.2">
      <c r="AJ4" s="12" t="s">
        <v>3</v>
      </c>
      <c r="AK4" s="12"/>
      <c r="AL4" s="50"/>
      <c r="AM4" s="50"/>
      <c r="AN4" s="50"/>
      <c r="AO4" s="13" t="s">
        <v>4</v>
      </c>
      <c r="AP4" s="50"/>
      <c r="AQ4" s="51"/>
      <c r="AR4" s="12" t="s">
        <v>5</v>
      </c>
      <c r="AS4" s="50"/>
      <c r="AT4" s="51"/>
      <c r="AU4" s="12" t="s">
        <v>6</v>
      </c>
      <c r="AV4" s="5"/>
      <c r="AW4" s="5"/>
    </row>
    <row r="5" spans="1:50" s="1" customFormat="1" ht="21" customHeight="1" x14ac:dyDescent="0.2">
      <c r="A5" s="64" t="s">
        <v>39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</row>
    <row r="6" spans="1:50" s="1" customFormat="1" ht="10.5" customHeight="1" x14ac:dyDescent="0.2"/>
    <row r="7" spans="1:50" s="1" customFormat="1" ht="21" customHeight="1" x14ac:dyDescent="0.2"/>
    <row r="8" spans="1:50" s="1" customFormat="1" ht="21" customHeight="1" x14ac:dyDescent="0.2"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s="1" customFormat="1" ht="21" customHeight="1" x14ac:dyDescent="0.2"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5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</row>
    <row r="10" spans="1:50" s="1" customFormat="1" ht="21" customHeight="1" x14ac:dyDescent="0.2"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7</v>
      </c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s="1" customFormat="1" ht="21" customHeight="1" x14ac:dyDescent="0.2"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 t="s">
        <v>8</v>
      </c>
      <c r="AF11" s="5"/>
      <c r="AG11" s="5"/>
      <c r="AH11" s="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5"/>
      <c r="AW11" s="5"/>
      <c r="AX11" s="5"/>
    </row>
    <row r="12" spans="1:50" s="1" customFormat="1" ht="21" customHeight="1" x14ac:dyDescent="0.2"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5"/>
      <c r="AW12" s="5"/>
      <c r="AX12" s="5"/>
    </row>
    <row r="13" spans="1:50" s="1" customFormat="1" ht="24.75" customHeight="1" x14ac:dyDescent="0.2">
      <c r="A13" s="1" t="s">
        <v>9</v>
      </c>
      <c r="J13" s="65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5"/>
    </row>
    <row r="14" spans="1:50" s="1" customFormat="1" ht="23.25" customHeight="1" x14ac:dyDescent="0.2">
      <c r="A14" s="1" t="s">
        <v>27</v>
      </c>
      <c r="H14" s="5"/>
      <c r="I14" s="5"/>
      <c r="J14" s="6"/>
      <c r="K14" s="7"/>
      <c r="L14" s="7"/>
      <c r="M14" s="7"/>
      <c r="N14" s="7"/>
      <c r="O14" s="7"/>
      <c r="P14" s="151"/>
      <c r="Q14" s="151"/>
      <c r="R14" s="151"/>
      <c r="S14" s="151"/>
      <c r="T14" s="151"/>
      <c r="U14" s="81" t="s">
        <v>28</v>
      </c>
      <c r="V14" s="81"/>
      <c r="W14" s="81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</row>
    <row r="15" spans="1:50" s="1" customFormat="1" ht="21" customHeight="1" x14ac:dyDescent="0.2">
      <c r="A15" s="1" t="s">
        <v>78</v>
      </c>
      <c r="H15" s="5"/>
      <c r="I15" s="5"/>
      <c r="J15" s="5" t="s">
        <v>10</v>
      </c>
      <c r="K15" s="5"/>
      <c r="L15" s="147"/>
      <c r="M15" s="83"/>
      <c r="N15" s="83"/>
      <c r="O15" s="83"/>
      <c r="P15" s="83"/>
      <c r="Q15" s="83"/>
      <c r="R15" s="83"/>
      <c r="S15" s="82" t="s">
        <v>11</v>
      </c>
      <c r="T15" s="82"/>
      <c r="U15" s="83"/>
      <c r="V15" s="83"/>
      <c r="W15" s="147"/>
      <c r="X15" s="148"/>
      <c r="Y15" s="148"/>
      <c r="Z15" s="148"/>
      <c r="AA15" s="148"/>
      <c r="AB15" s="148"/>
      <c r="AC15" s="83"/>
      <c r="AD15" s="8"/>
      <c r="AE15" s="8"/>
      <c r="AF15" s="8"/>
      <c r="AG15" s="9"/>
      <c r="AH15" s="9"/>
      <c r="AI15" s="9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50" s="1" customFormat="1" ht="21" customHeight="1" x14ac:dyDescent="0.2">
      <c r="A16" s="1" t="s">
        <v>79</v>
      </c>
      <c r="H16" s="5"/>
      <c r="I16" s="5"/>
      <c r="J16" s="5" t="s">
        <v>10</v>
      </c>
      <c r="K16" s="5"/>
      <c r="L16" s="147"/>
      <c r="M16" s="83"/>
      <c r="N16" s="83"/>
      <c r="O16" s="83"/>
      <c r="P16" s="83"/>
      <c r="Q16" s="83"/>
      <c r="R16" s="83"/>
      <c r="S16" s="82" t="s">
        <v>11</v>
      </c>
      <c r="T16" s="82"/>
      <c r="U16" s="83"/>
      <c r="V16" s="83"/>
      <c r="W16" s="147"/>
      <c r="X16" s="148"/>
      <c r="Y16" s="148"/>
      <c r="Z16" s="148"/>
      <c r="AA16" s="148"/>
      <c r="AB16" s="148"/>
      <c r="AC16" s="83"/>
      <c r="AD16" s="8"/>
      <c r="AE16" s="8"/>
      <c r="AF16" s="8"/>
      <c r="AG16" s="9"/>
      <c r="AH16" s="9"/>
      <c r="AI16" s="9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51" s="1" customFormat="1" ht="21" customHeight="1" x14ac:dyDescent="0.2">
      <c r="A17" s="1" t="s">
        <v>80</v>
      </c>
      <c r="H17" s="5"/>
      <c r="I17" s="5"/>
      <c r="J17" s="5"/>
      <c r="K17" s="5"/>
      <c r="L17" s="10"/>
      <c r="M17" s="8"/>
      <c r="N17" s="8"/>
      <c r="O17" s="8"/>
      <c r="Q17" s="8" t="s">
        <v>29</v>
      </c>
      <c r="R17" s="8"/>
      <c r="S17" s="11"/>
      <c r="T17" s="11"/>
      <c r="U17" s="8"/>
      <c r="V17" s="8"/>
      <c r="W17" s="10"/>
      <c r="X17" s="9"/>
      <c r="Y17" s="9"/>
      <c r="Z17" s="9"/>
      <c r="AA17" s="9"/>
      <c r="AB17" s="9"/>
      <c r="AC17" s="8"/>
      <c r="AD17" s="8"/>
      <c r="AE17" s="8"/>
      <c r="AF17" s="8"/>
      <c r="AG17" s="9"/>
      <c r="AH17" s="9" t="s">
        <v>30</v>
      </c>
      <c r="AI17" s="9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51" s="1" customFormat="1" ht="21" customHeight="1" x14ac:dyDescent="0.2">
      <c r="A18" s="1" t="s">
        <v>82</v>
      </c>
      <c r="H18" s="5"/>
      <c r="I18" s="5"/>
      <c r="J18" s="5" t="s">
        <v>32</v>
      </c>
      <c r="K18" s="5"/>
      <c r="L18" s="10"/>
      <c r="M18" s="8"/>
      <c r="N18" s="8"/>
      <c r="O18" s="8"/>
      <c r="Q18" s="8"/>
      <c r="R18" s="8"/>
      <c r="S18" s="11"/>
      <c r="T18" s="11"/>
      <c r="U18" s="8"/>
      <c r="V18" s="8"/>
      <c r="W18" s="10"/>
      <c r="X18" s="9"/>
      <c r="Y18" s="9"/>
      <c r="Z18" s="9"/>
      <c r="AA18" s="9"/>
      <c r="AB18" s="9"/>
      <c r="AC18" s="8"/>
      <c r="AD18" s="8"/>
      <c r="AE18" s="8"/>
      <c r="AF18" s="8"/>
      <c r="AG18" s="9"/>
      <c r="AH18" s="9"/>
      <c r="AI18" s="9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51" s="1" customFormat="1" ht="21" customHeight="1" x14ac:dyDescent="0.2"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s="1" customFormat="1" ht="21" customHeight="1" x14ac:dyDescent="0.2">
      <c r="A20" s="1" t="s">
        <v>83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s="1" customFormat="1" ht="21" customHeight="1" x14ac:dyDescent="0.2">
      <c r="A21" s="67" t="s">
        <v>12</v>
      </c>
      <c r="B21" s="67"/>
      <c r="C21" s="67"/>
      <c r="D21" s="67"/>
      <c r="E21" s="179" t="s">
        <v>13</v>
      </c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80" t="s">
        <v>14</v>
      </c>
      <c r="Q21" s="149"/>
      <c r="R21" s="149"/>
      <c r="S21" s="149"/>
      <c r="T21" s="149"/>
      <c r="U21" s="181" t="s">
        <v>25</v>
      </c>
      <c r="V21" s="181"/>
      <c r="W21" s="181"/>
      <c r="X21" s="181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5"/>
    </row>
    <row r="22" spans="1:51" s="1" customFormat="1" ht="21" customHeight="1" x14ac:dyDescent="0.2">
      <c r="A22" s="70" t="s">
        <v>16</v>
      </c>
      <c r="B22" s="71"/>
      <c r="C22" s="71"/>
      <c r="D22" s="72"/>
      <c r="E22" s="49" t="s">
        <v>67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202">
        <f>U22*Z22*AM22</f>
        <v>0</v>
      </c>
      <c r="Q22" s="203"/>
      <c r="R22" s="203"/>
      <c r="S22" s="203"/>
      <c r="T22" s="204"/>
      <c r="U22" s="196">
        <v>5000</v>
      </c>
      <c r="V22" s="197"/>
      <c r="W22" s="197"/>
      <c r="X22" s="198" t="s">
        <v>19</v>
      </c>
      <c r="Y22" s="198"/>
      <c r="Z22" s="199"/>
      <c r="AA22" s="199"/>
      <c r="AB22" s="14" t="s">
        <v>52</v>
      </c>
      <c r="AC22" s="4"/>
      <c r="AD22" s="4"/>
      <c r="AE22" s="22"/>
      <c r="AF22" s="22"/>
      <c r="AG22" s="22"/>
      <c r="AH22" s="22"/>
      <c r="AI22" s="22"/>
      <c r="AJ22" s="22"/>
      <c r="AK22" s="22"/>
      <c r="AL22" s="22" t="s">
        <v>53</v>
      </c>
      <c r="AM22" s="198">
        <v>1.1000000000000001</v>
      </c>
      <c r="AN22" s="198"/>
      <c r="AO22" s="22"/>
      <c r="AP22" s="22"/>
      <c r="AQ22" s="22"/>
      <c r="AR22" s="22"/>
      <c r="AS22" s="22"/>
      <c r="AT22" s="22"/>
      <c r="AU22" s="22"/>
      <c r="AV22" s="22"/>
      <c r="AW22" s="22"/>
      <c r="AX22" s="29"/>
      <c r="AY22" s="5"/>
    </row>
    <row r="23" spans="1:51" s="1" customFormat="1" ht="21" customHeight="1" x14ac:dyDescent="0.2">
      <c r="A23" s="73"/>
      <c r="B23" s="74"/>
      <c r="C23" s="74"/>
      <c r="D23" s="75"/>
      <c r="E23" s="216" t="s">
        <v>54</v>
      </c>
      <c r="F23" s="139"/>
      <c r="G23" s="139"/>
      <c r="H23" s="139"/>
      <c r="I23" s="139"/>
      <c r="J23" s="139"/>
      <c r="K23" s="139"/>
      <c r="L23" s="139"/>
      <c r="M23" s="139"/>
      <c r="N23" s="139"/>
      <c r="O23" s="140"/>
      <c r="P23" s="142">
        <f>ROUNDDOWN(U23*AA23*AF23*AM23,0)</f>
        <v>0</v>
      </c>
      <c r="Q23" s="143"/>
      <c r="R23" s="143"/>
      <c r="S23" s="143"/>
      <c r="T23" s="144"/>
      <c r="U23" s="145"/>
      <c r="V23" s="146"/>
      <c r="W23" s="149" t="s">
        <v>55</v>
      </c>
      <c r="X23" s="149"/>
      <c r="Y23" s="149"/>
      <c r="Z23" s="149"/>
      <c r="AA23" s="150">
        <v>1000</v>
      </c>
      <c r="AB23" s="150"/>
      <c r="AC23" s="150"/>
      <c r="AD23" s="149" t="s">
        <v>19</v>
      </c>
      <c r="AE23" s="149"/>
      <c r="AF23" s="163"/>
      <c r="AG23" s="164"/>
      <c r="AH23" s="149" t="s">
        <v>38</v>
      </c>
      <c r="AI23" s="149"/>
      <c r="AJ23" s="149"/>
      <c r="AK23" s="190" t="s">
        <v>53</v>
      </c>
      <c r="AL23" s="190"/>
      <c r="AM23" s="187">
        <v>1.1000000000000001</v>
      </c>
      <c r="AN23" s="187"/>
      <c r="AO23" s="187"/>
      <c r="AP23" s="183"/>
      <c r="AQ23" s="183"/>
      <c r="AR23" s="183"/>
      <c r="AS23" s="183"/>
      <c r="AT23" s="183"/>
      <c r="AU23" s="183"/>
      <c r="AV23" s="183"/>
      <c r="AW23" s="183"/>
      <c r="AX23" s="184"/>
      <c r="AY23" s="5"/>
    </row>
    <row r="24" spans="1:51" s="1" customFormat="1" ht="21" customHeight="1" x14ac:dyDescent="0.2">
      <c r="A24" s="73"/>
      <c r="B24" s="74"/>
      <c r="C24" s="74"/>
      <c r="D24" s="75"/>
      <c r="E24" s="119"/>
      <c r="F24" s="120"/>
      <c r="G24" s="120"/>
      <c r="H24" s="120"/>
      <c r="I24" s="120"/>
      <c r="J24" s="120"/>
      <c r="K24" s="120"/>
      <c r="L24" s="120"/>
      <c r="M24" s="120"/>
      <c r="N24" s="120"/>
      <c r="O24" s="121"/>
      <c r="P24" s="125"/>
      <c r="Q24" s="126"/>
      <c r="R24" s="126"/>
      <c r="S24" s="126"/>
      <c r="T24" s="127"/>
      <c r="U24" s="130"/>
      <c r="V24" s="131"/>
      <c r="W24" s="132"/>
      <c r="X24" s="132"/>
      <c r="Y24" s="132"/>
      <c r="Z24" s="132"/>
      <c r="AA24" s="134"/>
      <c r="AB24" s="134"/>
      <c r="AC24" s="134"/>
      <c r="AD24" s="132"/>
      <c r="AE24" s="132"/>
      <c r="AF24" s="137"/>
      <c r="AG24" s="137"/>
      <c r="AH24" s="132"/>
      <c r="AI24" s="132"/>
      <c r="AJ24" s="132"/>
      <c r="AK24" s="153"/>
      <c r="AL24" s="153"/>
      <c r="AM24" s="155"/>
      <c r="AN24" s="155"/>
      <c r="AO24" s="155"/>
      <c r="AP24" s="158"/>
      <c r="AQ24" s="158"/>
      <c r="AR24" s="158"/>
      <c r="AS24" s="158"/>
      <c r="AT24" s="158"/>
      <c r="AU24" s="158"/>
      <c r="AV24" s="158"/>
      <c r="AW24" s="158"/>
      <c r="AX24" s="159"/>
      <c r="AY24" s="5"/>
    </row>
    <row r="25" spans="1:51" s="1" customFormat="1" ht="19.5" customHeight="1" x14ac:dyDescent="0.2">
      <c r="A25" s="73"/>
      <c r="B25" s="74"/>
      <c r="C25" s="74"/>
      <c r="D25" s="75"/>
      <c r="E25" s="138" t="s">
        <v>76</v>
      </c>
      <c r="F25" s="139"/>
      <c r="G25" s="139"/>
      <c r="H25" s="139"/>
      <c r="I25" s="139"/>
      <c r="J25" s="139"/>
      <c r="K25" s="139"/>
      <c r="L25" s="139"/>
      <c r="M25" s="139"/>
      <c r="N25" s="139"/>
      <c r="O25" s="140"/>
      <c r="P25" s="165">
        <f>ROUNDDOWN(U25*AA25*AF25*AM25,0)</f>
        <v>0</v>
      </c>
      <c r="Q25" s="166"/>
      <c r="R25" s="166"/>
      <c r="S25" s="166"/>
      <c r="T25" s="167"/>
      <c r="U25" s="145"/>
      <c r="V25" s="146"/>
      <c r="W25" s="149" t="s">
        <v>18</v>
      </c>
      <c r="X25" s="149"/>
      <c r="Y25" s="149"/>
      <c r="Z25" s="149"/>
      <c r="AA25" s="150">
        <v>6000</v>
      </c>
      <c r="AB25" s="150"/>
      <c r="AC25" s="150"/>
      <c r="AD25" s="149" t="s">
        <v>19</v>
      </c>
      <c r="AE25" s="149"/>
      <c r="AF25" s="146"/>
      <c r="AG25" s="146"/>
      <c r="AH25" s="149" t="s">
        <v>38</v>
      </c>
      <c r="AI25" s="149"/>
      <c r="AJ25" s="149"/>
      <c r="AK25" s="190" t="s">
        <v>53</v>
      </c>
      <c r="AL25" s="190"/>
      <c r="AM25" s="149">
        <v>1.1000000000000001</v>
      </c>
      <c r="AN25" s="149"/>
      <c r="AO25" s="149"/>
      <c r="AP25" s="183"/>
      <c r="AQ25" s="183"/>
      <c r="AR25" s="183"/>
      <c r="AS25" s="183"/>
      <c r="AT25" s="183"/>
      <c r="AU25" s="183"/>
      <c r="AV25" s="183"/>
      <c r="AW25" s="183"/>
      <c r="AX25" s="184"/>
      <c r="AY25" s="5"/>
    </row>
    <row r="26" spans="1:51" s="1" customFormat="1" ht="19.5" customHeight="1" x14ac:dyDescent="0.2">
      <c r="A26" s="73"/>
      <c r="B26" s="74"/>
      <c r="C26" s="74"/>
      <c r="D26" s="75"/>
      <c r="E26" s="141"/>
      <c r="F26" s="117"/>
      <c r="G26" s="117"/>
      <c r="H26" s="117"/>
      <c r="I26" s="117"/>
      <c r="J26" s="117"/>
      <c r="K26" s="117"/>
      <c r="L26" s="117"/>
      <c r="M26" s="117"/>
      <c r="N26" s="117"/>
      <c r="O26" s="118"/>
      <c r="P26" s="168"/>
      <c r="Q26" s="169"/>
      <c r="R26" s="169"/>
      <c r="S26" s="169"/>
      <c r="T26" s="170"/>
      <c r="U26" s="128"/>
      <c r="V26" s="129"/>
      <c r="W26" s="82"/>
      <c r="X26" s="82"/>
      <c r="Y26" s="82"/>
      <c r="Z26" s="82"/>
      <c r="AA26" s="133"/>
      <c r="AB26" s="133"/>
      <c r="AC26" s="133"/>
      <c r="AD26" s="82"/>
      <c r="AE26" s="82"/>
      <c r="AF26" s="129"/>
      <c r="AG26" s="129"/>
      <c r="AH26" s="82"/>
      <c r="AI26" s="82"/>
      <c r="AJ26" s="82"/>
      <c r="AK26" s="152"/>
      <c r="AL26" s="152"/>
      <c r="AM26" s="82"/>
      <c r="AN26" s="82"/>
      <c r="AO26" s="82"/>
      <c r="AP26" s="156"/>
      <c r="AQ26" s="156"/>
      <c r="AR26" s="156"/>
      <c r="AS26" s="156"/>
      <c r="AT26" s="156"/>
      <c r="AU26" s="156"/>
      <c r="AV26" s="156"/>
      <c r="AW26" s="156"/>
      <c r="AX26" s="157"/>
      <c r="AY26" s="5"/>
    </row>
    <row r="27" spans="1:51" s="1" customFormat="1" ht="19.5" customHeight="1" x14ac:dyDescent="0.2">
      <c r="A27" s="73"/>
      <c r="B27" s="74"/>
      <c r="C27" s="74"/>
      <c r="D27" s="75"/>
      <c r="E27" s="116" t="s">
        <v>77</v>
      </c>
      <c r="F27" s="117"/>
      <c r="G27" s="117"/>
      <c r="H27" s="117"/>
      <c r="I27" s="117"/>
      <c r="J27" s="117"/>
      <c r="K27" s="117"/>
      <c r="L27" s="117"/>
      <c r="M27" s="117"/>
      <c r="N27" s="117"/>
      <c r="O27" s="118"/>
      <c r="P27" s="168">
        <f>ROUNDDOWN(U27*AA27*AF27,0)</f>
        <v>0</v>
      </c>
      <c r="Q27" s="169"/>
      <c r="R27" s="169"/>
      <c r="S27" s="169"/>
      <c r="T27" s="170"/>
      <c r="U27" s="128"/>
      <c r="V27" s="129"/>
      <c r="W27" s="82" t="s">
        <v>18</v>
      </c>
      <c r="X27" s="82"/>
      <c r="Y27" s="82"/>
      <c r="Z27" s="82"/>
      <c r="AA27" s="133">
        <v>6000</v>
      </c>
      <c r="AB27" s="133"/>
      <c r="AC27" s="133"/>
      <c r="AD27" s="82" t="s">
        <v>19</v>
      </c>
      <c r="AE27" s="82"/>
      <c r="AF27" s="178">
        <v>1.1000000000000001</v>
      </c>
      <c r="AG27" s="178"/>
      <c r="AH27" s="82"/>
      <c r="AI27" s="82"/>
      <c r="AJ27" s="82"/>
      <c r="AK27" s="152"/>
      <c r="AL27" s="152"/>
      <c r="AM27" s="82"/>
      <c r="AN27" s="82"/>
      <c r="AO27" s="82"/>
      <c r="AP27" s="156"/>
      <c r="AQ27" s="156"/>
      <c r="AR27" s="156"/>
      <c r="AS27" s="156"/>
      <c r="AT27" s="156"/>
      <c r="AU27" s="156"/>
      <c r="AV27" s="156"/>
      <c r="AW27" s="156"/>
      <c r="AX27" s="157"/>
      <c r="AY27" s="5"/>
    </row>
    <row r="28" spans="1:51" s="1" customFormat="1" ht="19.5" customHeight="1" x14ac:dyDescent="0.2">
      <c r="A28" s="73"/>
      <c r="B28" s="74"/>
      <c r="C28" s="74"/>
      <c r="D28" s="75"/>
      <c r="E28" s="119"/>
      <c r="F28" s="120"/>
      <c r="G28" s="120"/>
      <c r="H28" s="120"/>
      <c r="I28" s="120"/>
      <c r="J28" s="120"/>
      <c r="K28" s="120"/>
      <c r="L28" s="120"/>
      <c r="M28" s="120"/>
      <c r="N28" s="120"/>
      <c r="O28" s="121"/>
      <c r="P28" s="171"/>
      <c r="Q28" s="172"/>
      <c r="R28" s="172"/>
      <c r="S28" s="172"/>
      <c r="T28" s="173"/>
      <c r="U28" s="130"/>
      <c r="V28" s="131"/>
      <c r="W28" s="132"/>
      <c r="X28" s="132"/>
      <c r="Y28" s="132"/>
      <c r="Z28" s="132"/>
      <c r="AA28" s="134"/>
      <c r="AB28" s="134"/>
      <c r="AC28" s="134"/>
      <c r="AD28" s="132"/>
      <c r="AE28" s="132"/>
      <c r="AF28" s="177"/>
      <c r="AG28" s="177"/>
      <c r="AH28" s="132"/>
      <c r="AI28" s="132"/>
      <c r="AJ28" s="132"/>
      <c r="AK28" s="153"/>
      <c r="AL28" s="153"/>
      <c r="AM28" s="132"/>
      <c r="AN28" s="132"/>
      <c r="AO28" s="132"/>
      <c r="AP28" s="158"/>
      <c r="AQ28" s="158"/>
      <c r="AR28" s="158"/>
      <c r="AS28" s="158"/>
      <c r="AT28" s="158"/>
      <c r="AU28" s="158"/>
      <c r="AV28" s="158"/>
      <c r="AW28" s="158"/>
      <c r="AX28" s="159"/>
      <c r="AY28" s="5"/>
    </row>
    <row r="29" spans="1:51" s="1" customFormat="1" ht="19.5" customHeight="1" x14ac:dyDescent="0.2">
      <c r="A29" s="73"/>
      <c r="B29" s="74"/>
      <c r="C29" s="74"/>
      <c r="D29" s="75"/>
      <c r="E29" s="138" t="s">
        <v>56</v>
      </c>
      <c r="F29" s="139"/>
      <c r="G29" s="139"/>
      <c r="H29" s="139"/>
      <c r="I29" s="139"/>
      <c r="J29" s="139"/>
      <c r="K29" s="139"/>
      <c r="L29" s="139"/>
      <c r="M29" s="139"/>
      <c r="N29" s="139"/>
      <c r="O29" s="140"/>
      <c r="P29" s="142">
        <f>ROUNDDOWN(U29*AA29*AF29*AM29*AR29,0)</f>
        <v>0</v>
      </c>
      <c r="Q29" s="143"/>
      <c r="R29" s="143"/>
      <c r="S29" s="143"/>
      <c r="T29" s="144"/>
      <c r="U29" s="145"/>
      <c r="V29" s="146"/>
      <c r="W29" s="149" t="s">
        <v>18</v>
      </c>
      <c r="X29" s="149"/>
      <c r="Y29" s="149"/>
      <c r="Z29" s="149"/>
      <c r="AA29" s="150">
        <v>6000</v>
      </c>
      <c r="AB29" s="150"/>
      <c r="AC29" s="150"/>
      <c r="AD29" s="149" t="s">
        <v>19</v>
      </c>
      <c r="AE29" s="149"/>
      <c r="AF29" s="163"/>
      <c r="AG29" s="164"/>
      <c r="AH29" s="149" t="s">
        <v>38</v>
      </c>
      <c r="AI29" s="149"/>
      <c r="AJ29" s="149"/>
      <c r="AK29" s="190" t="s">
        <v>53</v>
      </c>
      <c r="AL29" s="190"/>
      <c r="AM29" s="187">
        <v>1.5</v>
      </c>
      <c r="AN29" s="187"/>
      <c r="AO29" s="187"/>
      <c r="AP29" s="188" t="s">
        <v>53</v>
      </c>
      <c r="AQ29" s="188"/>
      <c r="AR29" s="188">
        <v>1.1000000000000001</v>
      </c>
      <c r="AS29" s="188"/>
      <c r="AT29" s="23"/>
      <c r="AU29" s="23"/>
      <c r="AV29" s="23"/>
      <c r="AW29" s="23"/>
      <c r="AX29" s="24"/>
      <c r="AY29" s="5"/>
    </row>
    <row r="30" spans="1:51" s="1" customFormat="1" ht="19.5" customHeight="1" x14ac:dyDescent="0.2">
      <c r="A30" s="73"/>
      <c r="B30" s="74"/>
      <c r="C30" s="74"/>
      <c r="D30" s="75"/>
      <c r="E30" s="119"/>
      <c r="F30" s="120"/>
      <c r="G30" s="120"/>
      <c r="H30" s="120"/>
      <c r="I30" s="120"/>
      <c r="J30" s="120"/>
      <c r="K30" s="120"/>
      <c r="L30" s="120"/>
      <c r="M30" s="120"/>
      <c r="N30" s="120"/>
      <c r="O30" s="121"/>
      <c r="P30" s="125"/>
      <c r="Q30" s="126"/>
      <c r="R30" s="126"/>
      <c r="S30" s="126"/>
      <c r="T30" s="127"/>
      <c r="U30" s="130"/>
      <c r="V30" s="131"/>
      <c r="W30" s="132"/>
      <c r="X30" s="132"/>
      <c r="Y30" s="132"/>
      <c r="Z30" s="132"/>
      <c r="AA30" s="134"/>
      <c r="AB30" s="134"/>
      <c r="AC30" s="134"/>
      <c r="AD30" s="132"/>
      <c r="AE30" s="132"/>
      <c r="AF30" s="137"/>
      <c r="AG30" s="137"/>
      <c r="AH30" s="132"/>
      <c r="AI30" s="132"/>
      <c r="AJ30" s="132"/>
      <c r="AK30" s="153"/>
      <c r="AL30" s="153"/>
      <c r="AM30" s="155"/>
      <c r="AN30" s="155"/>
      <c r="AO30" s="155"/>
      <c r="AP30" s="189"/>
      <c r="AQ30" s="189"/>
      <c r="AR30" s="189"/>
      <c r="AS30" s="189"/>
      <c r="AT30" s="25"/>
      <c r="AU30" s="25"/>
      <c r="AV30" s="25"/>
      <c r="AW30" s="25"/>
      <c r="AX30" s="26"/>
      <c r="AY30" s="5"/>
    </row>
    <row r="31" spans="1:51" s="1" customFormat="1" ht="30.75" customHeight="1" x14ac:dyDescent="0.2">
      <c r="A31" s="73"/>
      <c r="B31" s="74"/>
      <c r="C31" s="74"/>
      <c r="D31" s="75"/>
      <c r="E31" s="138" t="s">
        <v>59</v>
      </c>
      <c r="F31" s="139"/>
      <c r="G31" s="139"/>
      <c r="H31" s="139"/>
      <c r="I31" s="139"/>
      <c r="J31" s="139"/>
      <c r="K31" s="139"/>
      <c r="L31" s="139"/>
      <c r="M31" s="139"/>
      <c r="N31" s="139"/>
      <c r="O31" s="140"/>
      <c r="P31" s="142">
        <f>ROUNDDOWN(U31*AC31*AK31,0)</f>
        <v>0</v>
      </c>
      <c r="Q31" s="143"/>
      <c r="R31" s="143"/>
      <c r="S31" s="143"/>
      <c r="T31" s="144"/>
      <c r="U31" s="207">
        <v>50000</v>
      </c>
      <c r="V31" s="176"/>
      <c r="W31" s="176"/>
      <c r="X31" s="176"/>
      <c r="Y31" s="176"/>
      <c r="Z31" s="176"/>
      <c r="AA31" s="150" t="s">
        <v>19</v>
      </c>
      <c r="AB31" s="150"/>
      <c r="AC31" s="146"/>
      <c r="AD31" s="146"/>
      <c r="AE31" s="146"/>
      <c r="AF31" s="176" t="s">
        <v>28</v>
      </c>
      <c r="AG31" s="176"/>
      <c r="AH31" s="176"/>
      <c r="AI31" s="174" t="s">
        <v>23</v>
      </c>
      <c r="AJ31" s="174"/>
      <c r="AK31" s="149">
        <v>1.1000000000000001</v>
      </c>
      <c r="AL31" s="149"/>
      <c r="AM31" s="149"/>
      <c r="AN31" s="160"/>
      <c r="AO31" s="161"/>
      <c r="AP31" s="183"/>
      <c r="AQ31" s="183"/>
      <c r="AR31" s="183"/>
      <c r="AS31" s="183"/>
      <c r="AT31" s="183"/>
      <c r="AU31" s="183"/>
      <c r="AV31" s="183"/>
      <c r="AW31" s="183"/>
      <c r="AX31" s="184"/>
      <c r="AY31" s="5"/>
    </row>
    <row r="32" spans="1:51" s="1" customFormat="1" ht="30.75" customHeight="1" x14ac:dyDescent="0.2">
      <c r="A32" s="73"/>
      <c r="B32" s="74"/>
      <c r="C32" s="74"/>
      <c r="D32" s="75"/>
      <c r="E32" s="119"/>
      <c r="F32" s="120"/>
      <c r="G32" s="120"/>
      <c r="H32" s="120"/>
      <c r="I32" s="120"/>
      <c r="J32" s="120"/>
      <c r="K32" s="120"/>
      <c r="L32" s="120"/>
      <c r="M32" s="120"/>
      <c r="N32" s="120"/>
      <c r="O32" s="121"/>
      <c r="P32" s="125"/>
      <c r="Q32" s="126"/>
      <c r="R32" s="126"/>
      <c r="S32" s="126"/>
      <c r="T32" s="127"/>
      <c r="U32" s="208"/>
      <c r="V32" s="177"/>
      <c r="W32" s="177"/>
      <c r="X32" s="177"/>
      <c r="Y32" s="177"/>
      <c r="Z32" s="177"/>
      <c r="AA32" s="134"/>
      <c r="AB32" s="134"/>
      <c r="AC32" s="131"/>
      <c r="AD32" s="131"/>
      <c r="AE32" s="131"/>
      <c r="AF32" s="177"/>
      <c r="AG32" s="177"/>
      <c r="AH32" s="177"/>
      <c r="AI32" s="175"/>
      <c r="AJ32" s="175"/>
      <c r="AK32" s="132"/>
      <c r="AL32" s="132"/>
      <c r="AM32" s="132"/>
      <c r="AN32" s="162"/>
      <c r="AO32" s="162"/>
      <c r="AP32" s="158"/>
      <c r="AQ32" s="158"/>
      <c r="AR32" s="158"/>
      <c r="AS32" s="158"/>
      <c r="AT32" s="158"/>
      <c r="AU32" s="158"/>
      <c r="AV32" s="158"/>
      <c r="AW32" s="158"/>
      <c r="AX32" s="159"/>
      <c r="AY32" s="5"/>
    </row>
    <row r="33" spans="1:51" s="1" customFormat="1" ht="24" customHeight="1" x14ac:dyDescent="0.2">
      <c r="A33" s="73"/>
      <c r="B33" s="74"/>
      <c r="C33" s="74"/>
      <c r="D33" s="75"/>
      <c r="E33" s="205" t="s">
        <v>60</v>
      </c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125">
        <f>U33*AF33*Z33</f>
        <v>0</v>
      </c>
      <c r="Q33" s="126"/>
      <c r="R33" s="126"/>
      <c r="S33" s="126"/>
      <c r="T33" s="126"/>
      <c r="U33" s="196">
        <v>200000</v>
      </c>
      <c r="V33" s="197"/>
      <c r="W33" s="197"/>
      <c r="X33" s="198" t="s">
        <v>19</v>
      </c>
      <c r="Y33" s="198"/>
      <c r="Z33" s="201"/>
      <c r="AA33" s="201"/>
      <c r="AB33" s="200" t="s">
        <v>68</v>
      </c>
      <c r="AC33" s="200"/>
      <c r="AD33" s="200"/>
      <c r="AE33" s="14" t="s">
        <v>23</v>
      </c>
      <c r="AF33" s="206">
        <v>1.1000000000000001</v>
      </c>
      <c r="AG33" s="206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4"/>
      <c r="AW33" s="4"/>
      <c r="AX33" s="3"/>
      <c r="AY33" s="5"/>
    </row>
    <row r="34" spans="1:51" s="1" customFormat="1" ht="24" customHeight="1" x14ac:dyDescent="0.2">
      <c r="A34" s="73"/>
      <c r="B34" s="74"/>
      <c r="C34" s="74"/>
      <c r="D34" s="75"/>
      <c r="E34" s="205" t="s">
        <v>61</v>
      </c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125">
        <f>U34*AF34*Z34</f>
        <v>0</v>
      </c>
      <c r="Q34" s="126"/>
      <c r="R34" s="126"/>
      <c r="S34" s="126"/>
      <c r="T34" s="126"/>
      <c r="U34" s="196">
        <v>100000</v>
      </c>
      <c r="V34" s="197"/>
      <c r="W34" s="197"/>
      <c r="X34" s="198" t="s">
        <v>19</v>
      </c>
      <c r="Y34" s="198"/>
      <c r="Z34" s="201"/>
      <c r="AA34" s="201"/>
      <c r="AB34" s="200" t="s">
        <v>68</v>
      </c>
      <c r="AC34" s="200"/>
      <c r="AD34" s="200"/>
      <c r="AE34" s="14" t="s">
        <v>23</v>
      </c>
      <c r="AF34" s="206">
        <v>1.1000000000000001</v>
      </c>
      <c r="AG34" s="206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4"/>
      <c r="AW34" s="4"/>
      <c r="AX34" s="3"/>
      <c r="AY34" s="5"/>
    </row>
    <row r="35" spans="1:51" s="1" customFormat="1" ht="24" customHeight="1" x14ac:dyDescent="0.2">
      <c r="A35" s="73"/>
      <c r="B35" s="74"/>
      <c r="C35" s="74"/>
      <c r="D35" s="75"/>
      <c r="E35" s="205" t="s">
        <v>62</v>
      </c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125">
        <f>U35*AD35*Z35</f>
        <v>0</v>
      </c>
      <c r="Q35" s="126"/>
      <c r="R35" s="126"/>
      <c r="S35" s="126"/>
      <c r="T35" s="126"/>
      <c r="U35" s="196">
        <v>7000</v>
      </c>
      <c r="V35" s="197"/>
      <c r="W35" s="197"/>
      <c r="X35" s="198" t="s">
        <v>19</v>
      </c>
      <c r="Y35" s="198"/>
      <c r="Z35" s="201"/>
      <c r="AA35" s="201"/>
      <c r="AB35" s="30" t="s">
        <v>22</v>
      </c>
      <c r="AC35" s="14" t="s">
        <v>23</v>
      </c>
      <c r="AD35" s="206">
        <v>1.1000000000000001</v>
      </c>
      <c r="AE35" s="206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2"/>
      <c r="AY35" s="5"/>
    </row>
    <row r="36" spans="1:51" s="1" customFormat="1" ht="24" customHeight="1" x14ac:dyDescent="0.2">
      <c r="A36" s="73"/>
      <c r="B36" s="74"/>
      <c r="C36" s="74"/>
      <c r="D36" s="75"/>
      <c r="E36" s="49" t="s">
        <v>34</v>
      </c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125">
        <f>ROUNDDOWN(SUM(P22:T35)*0.2,0)</f>
        <v>0</v>
      </c>
      <c r="Q36" s="126"/>
      <c r="R36" s="126"/>
      <c r="S36" s="126"/>
      <c r="T36" s="126"/>
      <c r="U36" s="192" t="s">
        <v>65</v>
      </c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  <c r="AX36" s="194"/>
      <c r="AY36" s="5"/>
    </row>
    <row r="37" spans="1:51" s="1" customFormat="1" ht="24" customHeight="1" x14ac:dyDescent="0.2">
      <c r="A37" s="76"/>
      <c r="B37" s="77"/>
      <c r="C37" s="77"/>
      <c r="D37" s="78"/>
      <c r="E37" s="49" t="s">
        <v>63</v>
      </c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125">
        <f>SUM(P22:T36)</f>
        <v>0</v>
      </c>
      <c r="Q37" s="126"/>
      <c r="R37" s="126"/>
      <c r="S37" s="126"/>
      <c r="T37" s="126"/>
      <c r="U37" s="192" t="s">
        <v>66</v>
      </c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3"/>
      <c r="AM37" s="193"/>
      <c r="AN37" s="193"/>
      <c r="AO37" s="193"/>
      <c r="AP37" s="193"/>
      <c r="AQ37" s="193"/>
      <c r="AR37" s="193"/>
      <c r="AS37" s="193"/>
      <c r="AT37" s="193"/>
      <c r="AU37" s="193"/>
      <c r="AV37" s="193"/>
      <c r="AW37" s="193"/>
      <c r="AX37" s="194"/>
      <c r="AY37" s="5"/>
    </row>
    <row r="38" spans="1:51" s="1" customFormat="1" ht="21" customHeight="1" x14ac:dyDescent="0.2">
      <c r="A38" s="195" t="s">
        <v>64</v>
      </c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25">
        <f>ROUNDDOWN(P37*0.3,0)</f>
        <v>0</v>
      </c>
      <c r="Q38" s="126"/>
      <c r="R38" s="126"/>
      <c r="S38" s="126"/>
      <c r="T38" s="126"/>
      <c r="U38" s="192" t="s">
        <v>35</v>
      </c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4"/>
      <c r="AY38" s="5"/>
    </row>
    <row r="39" spans="1:51" s="1" customFormat="1" ht="21" customHeight="1" x14ac:dyDescent="0.2">
      <c r="A39" s="191" t="s">
        <v>33</v>
      </c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25">
        <f>SUM(P37:T38)</f>
        <v>0</v>
      </c>
      <c r="Q39" s="126"/>
      <c r="R39" s="126"/>
      <c r="S39" s="126"/>
      <c r="T39" s="126"/>
      <c r="U39" s="192" t="s">
        <v>36</v>
      </c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4"/>
      <c r="AY39" s="5"/>
    </row>
    <row r="40" spans="1:51" s="1" customFormat="1" ht="17.25" customHeight="1" x14ac:dyDescent="0.2">
      <c r="A40" s="33" t="s">
        <v>73</v>
      </c>
      <c r="B40" s="33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s="1" customFormat="1" ht="17.25" customHeight="1" x14ac:dyDescent="0.2">
      <c r="A41" s="33"/>
      <c r="B41" s="33" t="s">
        <v>74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s="1" customFormat="1" ht="17.25" customHeight="1" x14ac:dyDescent="0.2"/>
  </sheetData>
  <mergeCells count="118">
    <mergeCell ref="A38:O38"/>
    <mergeCell ref="P38:T38"/>
    <mergeCell ref="U38:AX38"/>
    <mergeCell ref="A39:O39"/>
    <mergeCell ref="P39:T39"/>
    <mergeCell ref="U39:AX39"/>
    <mergeCell ref="E36:O36"/>
    <mergeCell ref="P36:T36"/>
    <mergeCell ref="U36:AX36"/>
    <mergeCell ref="E37:O37"/>
    <mergeCell ref="P37:T37"/>
    <mergeCell ref="U37:AX37"/>
    <mergeCell ref="AD35:AE35"/>
    <mergeCell ref="AB33:AD33"/>
    <mergeCell ref="AF33:AG33"/>
    <mergeCell ref="E34:O34"/>
    <mergeCell ref="P34:T34"/>
    <mergeCell ref="U34:W34"/>
    <mergeCell ref="X34:Y34"/>
    <mergeCell ref="Z34:AA34"/>
    <mergeCell ref="AB34:AD34"/>
    <mergeCell ref="AF34:AG34"/>
    <mergeCell ref="E33:O33"/>
    <mergeCell ref="P33:T33"/>
    <mergeCell ref="U33:W33"/>
    <mergeCell ref="X33:Y33"/>
    <mergeCell ref="Z33:AA33"/>
    <mergeCell ref="E35:O35"/>
    <mergeCell ref="P35:T35"/>
    <mergeCell ref="U35:W35"/>
    <mergeCell ref="X35:Y35"/>
    <mergeCell ref="Z35:AA35"/>
    <mergeCell ref="AM29:AO30"/>
    <mergeCell ref="AP29:AQ30"/>
    <mergeCell ref="AR29:AS30"/>
    <mergeCell ref="E31:O32"/>
    <mergeCell ref="P31:T32"/>
    <mergeCell ref="U31:Z32"/>
    <mergeCell ref="AA31:AB32"/>
    <mergeCell ref="AC31:AE32"/>
    <mergeCell ref="AF31:AH32"/>
    <mergeCell ref="AI31:AJ32"/>
    <mergeCell ref="AK31:AM32"/>
    <mergeCell ref="AN31:AO32"/>
    <mergeCell ref="AP31:AX32"/>
    <mergeCell ref="E29:O30"/>
    <mergeCell ref="P29:T30"/>
    <mergeCell ref="U29:V30"/>
    <mergeCell ref="W29:Z30"/>
    <mergeCell ref="AA29:AC30"/>
    <mergeCell ref="AD29:AE30"/>
    <mergeCell ref="AF29:AG30"/>
    <mergeCell ref="AH29:AJ30"/>
    <mergeCell ref="AK29:AL30"/>
    <mergeCell ref="E27:O28"/>
    <mergeCell ref="P27:T28"/>
    <mergeCell ref="U27:V28"/>
    <mergeCell ref="W27:Z28"/>
    <mergeCell ref="AA27:AC28"/>
    <mergeCell ref="AD27:AE28"/>
    <mergeCell ref="AF27:AG28"/>
    <mergeCell ref="AH27:AJ28"/>
    <mergeCell ref="AK27:AL28"/>
    <mergeCell ref="U25:V26"/>
    <mergeCell ref="W25:Z26"/>
    <mergeCell ref="AA25:AC26"/>
    <mergeCell ref="AD25:AE26"/>
    <mergeCell ref="AF25:AG26"/>
    <mergeCell ref="AH25:AJ26"/>
    <mergeCell ref="AK25:AL26"/>
    <mergeCell ref="AM25:AO26"/>
    <mergeCell ref="AP25:AX28"/>
    <mergeCell ref="AM27:AO28"/>
    <mergeCell ref="A21:D21"/>
    <mergeCell ref="E21:O21"/>
    <mergeCell ref="P21:T21"/>
    <mergeCell ref="U21:AX21"/>
    <mergeCell ref="A22:D37"/>
    <mergeCell ref="E22:O22"/>
    <mergeCell ref="P22:T22"/>
    <mergeCell ref="U22:W22"/>
    <mergeCell ref="X22:Y22"/>
    <mergeCell ref="Z22:AA22"/>
    <mergeCell ref="AM22:AN22"/>
    <mergeCell ref="E23:O24"/>
    <mergeCell ref="P23:T24"/>
    <mergeCell ref="U23:V24"/>
    <mergeCell ref="W23:Z24"/>
    <mergeCell ref="AA23:AC24"/>
    <mergeCell ref="AD23:AE24"/>
    <mergeCell ref="AF23:AG24"/>
    <mergeCell ref="AH23:AJ24"/>
    <mergeCell ref="AK23:AL24"/>
    <mergeCell ref="AM23:AO24"/>
    <mergeCell ref="AP23:AX24"/>
    <mergeCell ref="E25:O26"/>
    <mergeCell ref="P25:T26"/>
    <mergeCell ref="L16:R16"/>
    <mergeCell ref="S16:V16"/>
    <mergeCell ref="W16:AC16"/>
    <mergeCell ref="A5:AX5"/>
    <mergeCell ref="AI9:AX9"/>
    <mergeCell ref="AI11:AU11"/>
    <mergeCell ref="AI12:AU12"/>
    <mergeCell ref="J13:AW13"/>
    <mergeCell ref="P14:T14"/>
    <mergeCell ref="U14:W14"/>
    <mergeCell ref="AF1:AI1"/>
    <mergeCell ref="AJ1:AW1"/>
    <mergeCell ref="AF2:AI3"/>
    <mergeCell ref="AJ2:AW2"/>
    <mergeCell ref="AJ3:AW3"/>
    <mergeCell ref="AL4:AN4"/>
    <mergeCell ref="AP4:AQ4"/>
    <mergeCell ref="AS4:AT4"/>
    <mergeCell ref="L15:R15"/>
    <mergeCell ref="S15:V15"/>
    <mergeCell ref="W15:AC15"/>
  </mergeCells>
  <phoneticPr fontId="2"/>
  <pageMargins left="0.70866141732283472" right="0.31496062992125984" top="0.55118110236220474" bottom="0" header="0.27559055118110237" footer="0.31496062992125984"/>
  <pageSetup paperSize="9" scale="75" orientation="portrait" blackAndWhite="1" r:id="rId1"/>
  <headerFooter alignWithMargins="0">
    <oddFooter>&amp;L（治験依頼者、治験責任医師→病院長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書式20-1初期経費（治験・製造販売後（医薬品）</vt:lpstr>
      <vt:lpstr>書式20-1出来高（治験・製造販売後（医薬品）</vt:lpstr>
      <vt:lpstr>書式20-1初期経費（治験・製造販売後 （医療機器）</vt:lpstr>
      <vt:lpstr>書式20-1出来高（治験・製造販売後 (医療機器）</vt:lpstr>
      <vt:lpstr>書式20-1初期経費（治験・製造販売後（再生医療）</vt:lpstr>
      <vt:lpstr>書式20-1出来高（治験・製造販売後（再生医療）</vt:lpstr>
      <vt:lpstr>'書式20-1初期経費（治験・製造販売後 （医療機器）'!OLE_LINK1</vt:lpstr>
      <vt:lpstr>'書式20-1初期経費（治験・製造販売後（医薬品）'!OLE_LINK1</vt:lpstr>
      <vt:lpstr>'書式20-1初期経費（治験・製造販売後（再生医療）'!OLE_LINK1</vt:lpstr>
      <vt:lpstr>'書式20-1出来高（治験・製造販売後 (医療機器）'!Print_Area</vt:lpstr>
      <vt:lpstr>'書式20-1出来高（治験・製造販売後（医薬品）'!Print_Area</vt:lpstr>
      <vt:lpstr>'書式20-1出来高（治験・製造販売後（再生医療）'!Print_Area</vt:lpstr>
      <vt:lpstr>'書式20-1初期経費（治験・製造販売後 （医療機器）'!Print_Area</vt:lpstr>
      <vt:lpstr>'書式20-1初期経費（治験・製造販売後（医薬品）'!Print_Area</vt:lpstr>
      <vt:lpstr>'書式20-1初期経費（治験・製造販売後（再生医療）'!Print_Area</vt:lpstr>
    </vt:vector>
  </TitlesOfParts>
  <Company>国立大学法人岐阜大学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総合情報メディアセンター</dc:creator>
  <cp:lastModifiedBy>IMAMURA Yosuke</cp:lastModifiedBy>
  <cp:lastPrinted>2022-10-12T05:27:45Z</cp:lastPrinted>
  <dcterms:created xsi:type="dcterms:W3CDTF">2012-07-24T01:59:14Z</dcterms:created>
  <dcterms:modified xsi:type="dcterms:W3CDTF">2023-08-03T00:30:26Z</dcterms:modified>
</cp:coreProperties>
</file>