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kato\Desktop\"/>
    </mc:Choice>
  </mc:AlternateContent>
  <xr:revisionPtr revIDLastSave="0" documentId="13_ncr:1_{9D4EAB27-3542-4BF5-96D7-792CB74D9337}" xr6:coauthVersionLast="47" xr6:coauthVersionMax="47" xr10:uidLastSave="{00000000-0000-0000-0000-000000000000}"/>
  <workbookProtection lockStructure="1"/>
  <bookViews>
    <workbookView xWindow="-108" yWindow="-108" windowWidth="23256" windowHeight="12456" tabRatio="727" xr2:uid="{AC7FA067-A6E7-425B-BBDE-72DAB5172377}"/>
  </bookViews>
  <sheets>
    <sheet name="（別表1）" sheetId="1" r:id="rId1"/>
    <sheet name="（別表2）" sheetId="2" r:id="rId2"/>
    <sheet name="（別表3）" sheetId="3" r:id="rId3"/>
    <sheet name="（別表4）" sheetId="4" r:id="rId4"/>
    <sheet name="（別表5）" sheetId="5" r:id="rId5"/>
    <sheet name="（別表6）" sheetId="6" r:id="rId6"/>
    <sheet name="（別表7）" sheetId="7" r:id="rId7"/>
    <sheet name="（別表8）" sheetId="9" r:id="rId8"/>
    <sheet name="（別表9）" sheetId="8" r:id="rId9"/>
    <sheet name="（別表10）" sheetId="10" r:id="rId10"/>
  </sheets>
  <definedNames>
    <definedName name="_xlnm.Print_Area" localSheetId="0">'（別表1）'!$A$1:$H$53</definedName>
    <definedName name="_xlnm.Print_Area" localSheetId="9">'（別表10）'!$A$1:$H$20</definedName>
    <definedName name="_xlnm.Print_Area" localSheetId="1">'（別表2）'!$A$1:$H$49</definedName>
    <definedName name="_xlnm.Print_Area" localSheetId="2">'（別表3）'!$A$1:$H$32</definedName>
    <definedName name="_xlnm.Print_Area" localSheetId="3">'（別表4）'!$A$1:$H$27</definedName>
    <definedName name="_xlnm.Print_Area" localSheetId="4">'（別表5）'!$A$1:$H$34</definedName>
    <definedName name="_xlnm.Print_Area" localSheetId="5">'（別表6）'!$A$1:$H$37</definedName>
    <definedName name="_xlnm.Print_Area" localSheetId="6">'（別表7）'!$A$1:$H$32</definedName>
    <definedName name="_xlnm.Print_Area" localSheetId="7">'（別表8）'!$A$1:$H$28</definedName>
    <definedName name="_xlnm.Print_Area" localSheetId="8">'（別表9）'!$A$1:$H$24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1" i="7" l="1"/>
  <c r="H18" i="5"/>
  <c r="G32" i="3"/>
  <c r="G31" i="3"/>
  <c r="H17" i="10"/>
  <c r="H16" i="10"/>
  <c r="H15" i="10"/>
  <c r="H14" i="10"/>
  <c r="H13" i="10"/>
  <c r="H12" i="10"/>
  <c r="G20" i="10" s="1"/>
  <c r="H25" i="9"/>
  <c r="H24" i="9"/>
  <c r="H23" i="9"/>
  <c r="H22" i="9"/>
  <c r="D21" i="9"/>
  <c r="H21" i="9" s="1"/>
  <c r="D20" i="9"/>
  <c r="H20" i="9" s="1"/>
  <c r="H19" i="9"/>
  <c r="H18" i="9"/>
  <c r="H17" i="9"/>
  <c r="H16" i="9"/>
  <c r="H15" i="9"/>
  <c r="H14" i="9"/>
  <c r="H13" i="9"/>
  <c r="H12" i="9"/>
  <c r="H19" i="1"/>
  <c r="H26" i="5"/>
  <c r="H25" i="5"/>
  <c r="H20" i="5"/>
  <c r="D17" i="8"/>
  <c r="H17" i="8" s="1"/>
  <c r="D13" i="8"/>
  <c r="H13" i="8" s="1"/>
  <c r="H20" i="8"/>
  <c r="H19" i="8"/>
  <c r="H18" i="8"/>
  <c r="H16" i="8"/>
  <c r="H15" i="8"/>
  <c r="H14" i="8"/>
  <c r="H12" i="8"/>
  <c r="H29" i="7"/>
  <c r="H28" i="7"/>
  <c r="D27" i="7"/>
  <c r="H27" i="7" s="1"/>
  <c r="D26" i="7"/>
  <c r="H26" i="7" s="1"/>
  <c r="H25" i="7"/>
  <c r="H24" i="7"/>
  <c r="H23" i="7"/>
  <c r="H22" i="7"/>
  <c r="H20" i="7"/>
  <c r="H19" i="7"/>
  <c r="H18" i="7"/>
  <c r="H17" i="7"/>
  <c r="H16" i="7"/>
  <c r="H15" i="7"/>
  <c r="H14" i="7"/>
  <c r="H13" i="7"/>
  <c r="H12" i="7"/>
  <c r="H20" i="6"/>
  <c r="H19" i="6"/>
  <c r="H31" i="6"/>
  <c r="H30" i="6"/>
  <c r="H29" i="6"/>
  <c r="H28" i="6"/>
  <c r="H27" i="6"/>
  <c r="H26" i="6"/>
  <c r="E26" i="6"/>
  <c r="H25" i="6"/>
  <c r="E25" i="6"/>
  <c r="H24" i="6"/>
  <c r="E24" i="6"/>
  <c r="H23" i="6"/>
  <c r="H22" i="6"/>
  <c r="E22" i="6"/>
  <c r="H21" i="6"/>
  <c r="E21" i="6"/>
  <c r="H18" i="6"/>
  <c r="E18" i="6"/>
  <c r="H17" i="6"/>
  <c r="H16" i="6"/>
  <c r="H15" i="6"/>
  <c r="H14" i="6"/>
  <c r="H13" i="6"/>
  <c r="H12" i="6"/>
  <c r="D27" i="5"/>
  <c r="H27" i="5" s="1"/>
  <c r="D26" i="5"/>
  <c r="D25" i="5"/>
  <c r="D20" i="5"/>
  <c r="H31" i="5"/>
  <c r="H30" i="5"/>
  <c r="H29" i="5"/>
  <c r="H28" i="5"/>
  <c r="G34" i="5" s="1"/>
  <c r="H24" i="5"/>
  <c r="H23" i="5"/>
  <c r="H22" i="5"/>
  <c r="H21" i="5"/>
  <c r="H19" i="5"/>
  <c r="H17" i="5"/>
  <c r="H16" i="5"/>
  <c r="H15" i="5"/>
  <c r="H14" i="5"/>
  <c r="H13" i="5"/>
  <c r="H12" i="5"/>
  <c r="G33" i="5" s="1"/>
  <c r="G31" i="7" l="1"/>
  <c r="G33" i="6"/>
  <c r="G24" i="8"/>
  <c r="G27" i="9"/>
  <c r="G28" i="9"/>
  <c r="G32" i="7"/>
  <c r="H25" i="4"/>
  <c r="D25" i="4"/>
  <c r="H22" i="4"/>
  <c r="H21" i="4"/>
  <c r="H24" i="4"/>
  <c r="H23" i="4"/>
  <c r="H20" i="4"/>
  <c r="H19" i="4"/>
  <c r="H18" i="4"/>
  <c r="H17" i="4"/>
  <c r="H16" i="4"/>
  <c r="H15" i="4"/>
  <c r="H14" i="4"/>
  <c r="H13" i="4"/>
  <c r="H12" i="4"/>
  <c r="H27" i="3"/>
  <c r="H26" i="3"/>
  <c r="H25" i="3"/>
  <c r="H29" i="3"/>
  <c r="H28" i="3"/>
  <c r="H24" i="3"/>
  <c r="H23" i="3"/>
  <c r="D22" i="3"/>
  <c r="H22" i="3" s="1"/>
  <c r="D21" i="3"/>
  <c r="H21" i="3" s="1"/>
  <c r="H20" i="3"/>
  <c r="H19" i="3"/>
  <c r="H18" i="3"/>
  <c r="H17" i="3"/>
  <c r="H16" i="3"/>
  <c r="H15" i="3"/>
  <c r="H14" i="3"/>
  <c r="H13" i="3"/>
  <c r="H12" i="3"/>
  <c r="H25" i="2"/>
  <c r="H24" i="1"/>
  <c r="H23" i="1"/>
  <c r="H22" i="1"/>
  <c r="H20" i="1"/>
  <c r="H18" i="1"/>
  <c r="D28" i="2"/>
  <c r="H28" i="2" s="1"/>
  <c r="D27" i="2"/>
  <c r="H27" i="2" s="1"/>
  <c r="H32" i="2"/>
  <c r="H31" i="2"/>
  <c r="H30" i="2"/>
  <c r="H29" i="2"/>
  <c r="H26" i="2"/>
  <c r="H24" i="2"/>
  <c r="H23" i="2"/>
  <c r="H22" i="2"/>
  <c r="H21" i="2"/>
  <c r="H20" i="2"/>
  <c r="H19" i="2"/>
  <c r="H18" i="2"/>
  <c r="H17" i="2"/>
  <c r="H16" i="2"/>
  <c r="H15" i="2"/>
  <c r="H14" i="2"/>
  <c r="H13" i="2"/>
  <c r="H12" i="2"/>
  <c r="H21" i="1"/>
  <c r="H16" i="1"/>
  <c r="E20" i="1"/>
  <c r="E19" i="1"/>
  <c r="E18" i="1"/>
  <c r="E24" i="1"/>
  <c r="E23" i="1"/>
  <c r="E22" i="1"/>
  <c r="H29" i="1"/>
  <c r="H28" i="1"/>
  <c r="H27" i="1"/>
  <c r="H26" i="1"/>
  <c r="H25" i="1"/>
  <c r="H17" i="1"/>
  <c r="H15" i="1"/>
  <c r="H14" i="1"/>
  <c r="H13" i="1"/>
  <c r="H12" i="1"/>
  <c r="G27" i="4" l="1"/>
  <c r="G34" i="2"/>
  <c r="G35" i="2"/>
  <c r="G31" i="1"/>
  <c r="G3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岐阜大学医学部附属病院　先端医療・臨床研究推進センター</author>
  </authors>
  <commentList>
    <comment ref="H22" authorId="0" shapeId="0" xr:uid="{13F759C7-6A27-4BAB-83F1-B87CC0F76784}">
      <text>
        <r>
          <rPr>
            <sz val="9"/>
            <color indexed="81"/>
            <rFont val="ＭＳ 明朝"/>
            <family val="1"/>
            <charset val="128"/>
          </rPr>
          <t>49週以上の場合は自動計算されないため、ポイント数を計算して手入力してください。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岐阜大学医学部附属病院　先端医療・臨床研究推進センター</author>
  </authors>
  <commentList>
    <comment ref="B18" authorId="0" shapeId="0" xr:uid="{1B1AF11B-37BA-4121-8B97-45F271D4E982}">
      <text>
        <r>
          <rPr>
            <sz val="9"/>
            <color indexed="81"/>
            <rFont val="ＭＳ 明朝"/>
            <family val="1"/>
            <charset val="128"/>
          </rPr>
          <t xml:space="preserve">※検査及び観察の方法に特殊な事項がある場合等にウエイトを6とする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岐阜大学医学部附属病院　先端医療・臨床研究推進センター</author>
  </authors>
  <commentList>
    <comment ref="H21" authorId="0" shapeId="0" xr:uid="{AA0DE0D4-1EFD-4491-8084-8A4D5E10031A}">
      <text>
        <r>
          <rPr>
            <sz val="9"/>
            <color indexed="81"/>
            <rFont val="ＭＳ 明朝"/>
            <family val="1"/>
            <charset val="128"/>
          </rPr>
          <t>49週以上の場合は自動計算されないため、ポイント数を計算して手入力してください。</t>
        </r>
      </text>
    </comment>
  </commentList>
</comments>
</file>

<file path=xl/sharedStrings.xml><?xml version="1.0" encoding="utf-8"?>
<sst xmlns="http://schemas.openxmlformats.org/spreadsheetml/2006/main" count="1105" uniqueCount="379">
  <si>
    <t>別表1</t>
    <rPh sb="0" eb="2">
      <t>ベッピョウ</t>
    </rPh>
    <phoneticPr fontId="2"/>
  </si>
  <si>
    <t>治験薬管理経費ポイント算出表（治験：医薬品）</t>
    <rPh sb="0" eb="3">
      <t>チケンヤク</t>
    </rPh>
    <rPh sb="3" eb="5">
      <t>カンリ</t>
    </rPh>
    <rPh sb="5" eb="7">
      <t>ケイヒ</t>
    </rPh>
    <rPh sb="11" eb="14">
      <t>サンシュツヒョウ</t>
    </rPh>
    <rPh sb="15" eb="17">
      <t>チケン</t>
    </rPh>
    <rPh sb="18" eb="21">
      <t>イヤクヒン</t>
    </rPh>
    <phoneticPr fontId="2"/>
  </si>
  <si>
    <t>研究題目</t>
    <rPh sb="0" eb="2">
      <t>ケンキュウ</t>
    </rPh>
    <rPh sb="2" eb="4">
      <t>ダイモク</t>
    </rPh>
    <phoneticPr fontId="2"/>
  </si>
  <si>
    <t>要素</t>
    <rPh sb="0" eb="2">
      <t>ヨウソ</t>
    </rPh>
    <phoneticPr fontId="2"/>
  </si>
  <si>
    <t>ポイント</t>
    <phoneticPr fontId="2"/>
  </si>
  <si>
    <t>入力</t>
    <rPh sb="0" eb="2">
      <t>ニュウリョク</t>
    </rPh>
    <phoneticPr fontId="2"/>
  </si>
  <si>
    <t>ポイント数</t>
    <rPh sb="4" eb="5">
      <t>スウ</t>
    </rPh>
    <phoneticPr fontId="2"/>
  </si>
  <si>
    <t>Ⅰ</t>
    <phoneticPr fontId="2"/>
  </si>
  <si>
    <t>Ⅱ</t>
    <phoneticPr fontId="2"/>
  </si>
  <si>
    <t>Ⅲ</t>
    <phoneticPr fontId="2"/>
  </si>
  <si>
    <t>Ａ</t>
    <phoneticPr fontId="2"/>
  </si>
  <si>
    <t>Ｂ</t>
    <phoneticPr fontId="2"/>
  </si>
  <si>
    <t>Ｃ</t>
    <phoneticPr fontId="2"/>
  </si>
  <si>
    <t>Ｄ</t>
    <phoneticPr fontId="2"/>
  </si>
  <si>
    <t>Ｅ</t>
    <phoneticPr fontId="2"/>
  </si>
  <si>
    <t>Ｆ</t>
    <phoneticPr fontId="2"/>
  </si>
  <si>
    <t>Ｇ</t>
    <phoneticPr fontId="2"/>
  </si>
  <si>
    <t>Ｈ</t>
    <phoneticPr fontId="2"/>
  </si>
  <si>
    <t>Ｉ</t>
    <phoneticPr fontId="2"/>
  </si>
  <si>
    <t>Ｊ</t>
    <phoneticPr fontId="2"/>
  </si>
  <si>
    <t>Ｋ</t>
    <phoneticPr fontId="2"/>
  </si>
  <si>
    <t>Ｌ</t>
    <phoneticPr fontId="2"/>
  </si>
  <si>
    <t>Ｍ</t>
    <phoneticPr fontId="2"/>
  </si>
  <si>
    <t>Ｎ</t>
    <phoneticPr fontId="2"/>
  </si>
  <si>
    <t>Ｏ</t>
    <phoneticPr fontId="2"/>
  </si>
  <si>
    <t>Ｐ</t>
    <phoneticPr fontId="2"/>
  </si>
  <si>
    <t>Ｑ</t>
    <phoneticPr fontId="2"/>
  </si>
  <si>
    <t>Ｒ</t>
    <phoneticPr fontId="2"/>
  </si>
  <si>
    <t>散型</t>
    <rPh sb="0" eb="1">
      <t>サン</t>
    </rPh>
    <rPh sb="1" eb="2">
      <t>カタ</t>
    </rPh>
    <phoneticPr fontId="2"/>
  </si>
  <si>
    <t>特殊薬品</t>
    <rPh sb="0" eb="4">
      <t>トクシュヤクヒン</t>
    </rPh>
    <phoneticPr fontId="2"/>
  </si>
  <si>
    <t>種目（予定含む）</t>
    <rPh sb="0" eb="2">
      <t>シュモク</t>
    </rPh>
    <rPh sb="3" eb="5">
      <t>ヨテイ</t>
    </rPh>
    <rPh sb="5" eb="6">
      <t>フク</t>
    </rPh>
    <phoneticPr fontId="2"/>
  </si>
  <si>
    <t>温度管理</t>
    <rPh sb="0" eb="4">
      <t>オンドカンリ</t>
    </rPh>
    <phoneticPr fontId="2"/>
  </si>
  <si>
    <t>デバイスの有無</t>
    <rPh sb="5" eb="7">
      <t>ウム</t>
    </rPh>
    <phoneticPr fontId="2"/>
  </si>
  <si>
    <t>治験薬の規格数</t>
    <rPh sb="0" eb="2">
      <t>チケン</t>
    </rPh>
    <rPh sb="2" eb="3">
      <t>ヤク</t>
    </rPh>
    <rPh sb="4" eb="7">
      <t>キカクスウ</t>
    </rPh>
    <phoneticPr fontId="2"/>
  </si>
  <si>
    <t>管理期間</t>
    <rPh sb="0" eb="4">
      <t>カンリキカン</t>
    </rPh>
    <phoneticPr fontId="2"/>
  </si>
  <si>
    <t>管理方法</t>
    <rPh sb="0" eb="2">
      <t>カンリ</t>
    </rPh>
    <rPh sb="2" eb="4">
      <t>ホウホウ</t>
    </rPh>
    <phoneticPr fontId="2"/>
  </si>
  <si>
    <t>割付（IVRS・IWRS）</t>
    <rPh sb="0" eb="2">
      <t>ワリツケ</t>
    </rPh>
    <phoneticPr fontId="2"/>
  </si>
  <si>
    <t>調剤回数</t>
    <rPh sb="0" eb="2">
      <t>チョウザイ</t>
    </rPh>
    <rPh sb="2" eb="4">
      <t>カイスウ</t>
    </rPh>
    <phoneticPr fontId="2"/>
  </si>
  <si>
    <t>混注回数</t>
    <rPh sb="0" eb="2">
      <t>コンチュウ</t>
    </rPh>
    <rPh sb="2" eb="4">
      <t>カイスウ</t>
    </rPh>
    <phoneticPr fontId="2"/>
  </si>
  <si>
    <t>非盲検薬剤師の有無</t>
    <rPh sb="0" eb="1">
      <t>ヒ</t>
    </rPh>
    <rPh sb="1" eb="3">
      <t>モウケン</t>
    </rPh>
    <rPh sb="3" eb="6">
      <t>ヤクザイシ</t>
    </rPh>
    <rPh sb="7" eb="9">
      <t>ウム</t>
    </rPh>
    <phoneticPr fontId="2"/>
  </si>
  <si>
    <t>調剤者等の限定の有無</t>
    <rPh sb="0" eb="3">
      <t>チョウザイシャ</t>
    </rPh>
    <rPh sb="3" eb="4">
      <t>トウ</t>
    </rPh>
    <rPh sb="5" eb="7">
      <t>ゲンテイ</t>
    </rPh>
    <rPh sb="8" eb="10">
      <t>ウム</t>
    </rPh>
    <phoneticPr fontId="2"/>
  </si>
  <si>
    <t>時間外対応の有無</t>
    <rPh sb="0" eb="5">
      <t>ジカンガイタイオウ</t>
    </rPh>
    <rPh sb="6" eb="8">
      <t>ウム</t>
    </rPh>
    <phoneticPr fontId="2"/>
  </si>
  <si>
    <t>調製後のブラインドの有無</t>
    <rPh sb="0" eb="2">
      <t>チョウセイ</t>
    </rPh>
    <rPh sb="2" eb="3">
      <t>ゴ</t>
    </rPh>
    <rPh sb="10" eb="12">
      <t>ウム</t>
    </rPh>
    <phoneticPr fontId="2"/>
  </si>
  <si>
    <t>内服
（錠・cap）</t>
    <rPh sb="0" eb="2">
      <t>ナイフク</t>
    </rPh>
    <rPh sb="4" eb="5">
      <t>ジョウ</t>
    </rPh>
    <phoneticPr fontId="2"/>
  </si>
  <si>
    <t>内服（散・液）
外用・吸入</t>
    <rPh sb="0" eb="2">
      <t>ナイフク</t>
    </rPh>
    <rPh sb="3" eb="4">
      <t>サン</t>
    </rPh>
    <rPh sb="5" eb="6">
      <t>エキ</t>
    </rPh>
    <rPh sb="8" eb="10">
      <t>ガイヨウ</t>
    </rPh>
    <rPh sb="11" eb="13">
      <t>キュウニュウ</t>
    </rPh>
    <phoneticPr fontId="2"/>
  </si>
  <si>
    <t>注射</t>
    <rPh sb="0" eb="2">
      <t>チュウシャ</t>
    </rPh>
    <phoneticPr fontId="2"/>
  </si>
  <si>
    <t>有</t>
    <rPh sb="0" eb="1">
      <t>アリ</t>
    </rPh>
    <phoneticPr fontId="2"/>
  </si>
  <si>
    <t>毒・劇薬</t>
    <rPh sb="0" eb="1">
      <t>ドク</t>
    </rPh>
    <rPh sb="2" eb="4">
      <t>ゲキヤク</t>
    </rPh>
    <phoneticPr fontId="2"/>
  </si>
  <si>
    <t>向精神薬・麻薬</t>
    <rPh sb="0" eb="4">
      <t>コウセイシンヤク</t>
    </rPh>
    <rPh sb="5" eb="7">
      <t>マヤク</t>
    </rPh>
    <phoneticPr fontId="2"/>
  </si>
  <si>
    <t>1～30℃</t>
    <phoneticPr fontId="2"/>
  </si>
  <si>
    <t>2～8℃
15～25℃</t>
    <phoneticPr fontId="2"/>
  </si>
  <si>
    <t>冷凍（-20℃以下）</t>
    <rPh sb="0" eb="2">
      <t>レイトウ</t>
    </rPh>
    <rPh sb="7" eb="9">
      <t>イカ</t>
    </rPh>
    <phoneticPr fontId="2"/>
  </si>
  <si>
    <t>冷凍（-80℃以下）</t>
    <rPh sb="0" eb="2">
      <t>レイトウ</t>
    </rPh>
    <rPh sb="7" eb="9">
      <t>イカ</t>
    </rPh>
    <phoneticPr fontId="2"/>
  </si>
  <si>
    <t>院内手順での管理</t>
    <rPh sb="0" eb="4">
      <t>インナイテジュン</t>
    </rPh>
    <rPh sb="6" eb="8">
      <t>カンリ</t>
    </rPh>
    <phoneticPr fontId="2"/>
  </si>
  <si>
    <t>治験薬と同様の手順での管理</t>
    <rPh sb="0" eb="3">
      <t>チケンヤク</t>
    </rPh>
    <rPh sb="4" eb="6">
      <t>ドウヨウ</t>
    </rPh>
    <rPh sb="7" eb="9">
      <t>テジュン</t>
    </rPh>
    <rPh sb="11" eb="13">
      <t>カンリ</t>
    </rPh>
    <phoneticPr fontId="2"/>
  </si>
  <si>
    <t>-</t>
    <phoneticPr fontId="2"/>
  </si>
  <si>
    <t>治験薬（特徴・管理）</t>
    <rPh sb="0" eb="2">
      <t>チケン</t>
    </rPh>
    <rPh sb="2" eb="3">
      <t>ヤク</t>
    </rPh>
    <rPh sb="4" eb="6">
      <t>トクチョウ</t>
    </rPh>
    <rPh sb="7" eb="9">
      <t>カンリ</t>
    </rPh>
    <phoneticPr fontId="2"/>
  </si>
  <si>
    <t>治験薬・併用薬・対照薬（調剤・調製）</t>
    <rPh sb="0" eb="3">
      <t>チケンヤク</t>
    </rPh>
    <rPh sb="4" eb="7">
      <t>ヘイヨウヤク</t>
    </rPh>
    <rPh sb="8" eb="11">
      <t>タイショウヤク</t>
    </rPh>
    <rPh sb="12" eb="14">
      <t>チョウザイ</t>
    </rPh>
    <rPh sb="15" eb="17">
      <t>チョウセイ</t>
    </rPh>
    <phoneticPr fontId="2"/>
  </si>
  <si>
    <t>併用薬・対照薬（特徴・管理）</t>
    <rPh sb="0" eb="3">
      <t>ヘイヨウヤク</t>
    </rPh>
    <rPh sb="4" eb="6">
      <t>タイショウ</t>
    </rPh>
    <rPh sb="6" eb="7">
      <t>ヤク</t>
    </rPh>
    <rPh sb="8" eb="10">
      <t>トクチョウ</t>
    </rPh>
    <rPh sb="11" eb="13">
      <t>カンリ</t>
    </rPh>
    <phoneticPr fontId="2"/>
  </si>
  <si>
    <t>依頼者から搬入される併用薬・対照薬の規格数</t>
    <rPh sb="0" eb="3">
      <t>イライシャ</t>
    </rPh>
    <rPh sb="5" eb="7">
      <t>ハンニュウ</t>
    </rPh>
    <rPh sb="10" eb="13">
      <t>ヘイヨウヤク</t>
    </rPh>
    <rPh sb="14" eb="16">
      <t>タイショウ</t>
    </rPh>
    <rPh sb="16" eb="17">
      <t>ヤク</t>
    </rPh>
    <rPh sb="18" eb="21">
      <t>キカクスウ</t>
    </rPh>
    <phoneticPr fontId="2"/>
  </si>
  <si>
    <t>2024年12月11日改正</t>
    <rPh sb="4" eb="5">
      <t>ネン</t>
    </rPh>
    <rPh sb="7" eb="8">
      <t>ガツ</t>
    </rPh>
    <rPh sb="10" eb="11">
      <t>ニチ</t>
    </rPh>
    <rPh sb="11" eb="13">
      <t>カイセイ</t>
    </rPh>
    <phoneticPr fontId="2"/>
  </si>
  <si>
    <t>受付番号</t>
    <rPh sb="0" eb="2">
      <t>ウケツケ</t>
    </rPh>
    <rPh sb="2" eb="4">
      <t>バンゴウ</t>
    </rPh>
    <phoneticPr fontId="2"/>
  </si>
  <si>
    <t>作成日：</t>
    <rPh sb="0" eb="3">
      <t>サクセイビ</t>
    </rPh>
    <phoneticPr fontId="2"/>
  </si>
  <si>
    <t>Ａ～Ｊ 計（搬入回数）</t>
    <phoneticPr fontId="2"/>
  </si>
  <si>
    <t>Ｋ～Ｒ 計（症例数）</t>
    <rPh sb="6" eb="9">
      <t>ショウレイスウ</t>
    </rPh>
    <phoneticPr fontId="2"/>
  </si>
  <si>
    <t>Ａ）</t>
    <phoneticPr fontId="2"/>
  </si>
  <si>
    <t>複数の治験薬で剤型が異なる場合、より高いウエイトを選択する。</t>
    <rPh sb="0" eb="2">
      <t>フクスウ</t>
    </rPh>
    <rPh sb="3" eb="5">
      <t>チケン</t>
    </rPh>
    <rPh sb="5" eb="6">
      <t>ヤク</t>
    </rPh>
    <rPh sb="7" eb="9">
      <t>ザイガタ</t>
    </rPh>
    <rPh sb="10" eb="11">
      <t>コト</t>
    </rPh>
    <rPh sb="13" eb="15">
      <t>バアイ</t>
    </rPh>
    <rPh sb="18" eb="19">
      <t>タカ</t>
    </rPh>
    <rPh sb="25" eb="27">
      <t>センタク</t>
    </rPh>
    <phoneticPr fontId="2"/>
  </si>
  <si>
    <t>ウエイト</t>
    <phoneticPr fontId="2"/>
  </si>
  <si>
    <t>ウエイト×1</t>
    <phoneticPr fontId="2"/>
  </si>
  <si>
    <t>ウエイト×2</t>
    <phoneticPr fontId="2"/>
  </si>
  <si>
    <t>ウエイト×3</t>
    <phoneticPr fontId="2"/>
  </si>
  <si>
    <t>注釈：</t>
    <rPh sb="0" eb="2">
      <t>チュウシャク</t>
    </rPh>
    <phoneticPr fontId="2"/>
  </si>
  <si>
    <t>*Ａ～Ｈは治験薬が対象になるが、Ｊ「治験薬と同様の手順での管理」に該当する場合は、Ａ～ＦおよびＪは治験薬または治験薬と同様の手順での管理が必要な併用薬または対照薬の中で、より高いウエイトで算定する。</t>
    <rPh sb="5" eb="8">
      <t>チケンヤク</t>
    </rPh>
    <rPh sb="9" eb="11">
      <t>タイショウ</t>
    </rPh>
    <rPh sb="18" eb="20">
      <t>チケン</t>
    </rPh>
    <rPh sb="20" eb="21">
      <t>ヤク</t>
    </rPh>
    <rPh sb="22" eb="24">
      <t>ドウヨウ</t>
    </rPh>
    <rPh sb="25" eb="27">
      <t>テジュン</t>
    </rPh>
    <rPh sb="29" eb="31">
      <t>カンリ</t>
    </rPh>
    <rPh sb="33" eb="35">
      <t>ガイトウ</t>
    </rPh>
    <rPh sb="37" eb="39">
      <t>バアイ</t>
    </rPh>
    <rPh sb="49" eb="52">
      <t>チケンヤク</t>
    </rPh>
    <rPh sb="55" eb="58">
      <t>チケンヤク</t>
    </rPh>
    <rPh sb="59" eb="61">
      <t>ドウヨウ</t>
    </rPh>
    <rPh sb="62" eb="64">
      <t>テジュン</t>
    </rPh>
    <rPh sb="66" eb="68">
      <t>カンリ</t>
    </rPh>
    <rPh sb="69" eb="71">
      <t>ヒツヨウ</t>
    </rPh>
    <rPh sb="72" eb="75">
      <t>ヘイヨウヤク</t>
    </rPh>
    <rPh sb="78" eb="81">
      <t>タイショウヤク</t>
    </rPh>
    <rPh sb="82" eb="83">
      <t>ナカ</t>
    </rPh>
    <rPh sb="87" eb="88">
      <t>タカ</t>
    </rPh>
    <rPh sb="94" eb="96">
      <t>サンテイ</t>
    </rPh>
    <phoneticPr fontId="2"/>
  </si>
  <si>
    <t>（例）併用薬が、Ｊ「治験薬と同様の手順での管理」に該当し、剤型が治験薬：内服、併用薬：注射の場合、ＡのウエイトはⅢ．注射に該当する。</t>
    <rPh sb="1" eb="2">
      <t>レイ</t>
    </rPh>
    <rPh sb="3" eb="6">
      <t>ヘイヨウヤク</t>
    </rPh>
    <rPh sb="10" eb="12">
      <t>チケン</t>
    </rPh>
    <rPh sb="12" eb="13">
      <t>ヤク</t>
    </rPh>
    <rPh sb="14" eb="16">
      <t>ドウヨウ</t>
    </rPh>
    <rPh sb="17" eb="19">
      <t>テジュン</t>
    </rPh>
    <rPh sb="21" eb="23">
      <t>カンリ</t>
    </rPh>
    <rPh sb="25" eb="27">
      <t>ガイトウ</t>
    </rPh>
    <rPh sb="29" eb="31">
      <t>ザイケイ</t>
    </rPh>
    <rPh sb="32" eb="35">
      <t>チケンヤク</t>
    </rPh>
    <rPh sb="36" eb="38">
      <t>ナイフク</t>
    </rPh>
    <rPh sb="39" eb="42">
      <t>ヘイヨウヤク</t>
    </rPh>
    <rPh sb="43" eb="45">
      <t>チュウシャ</t>
    </rPh>
    <rPh sb="46" eb="48">
      <t>バアイ</t>
    </rPh>
    <rPh sb="58" eb="60">
      <t>チュウシャ</t>
    </rPh>
    <rPh sb="61" eb="63">
      <t>ガイトウ</t>
    </rPh>
    <phoneticPr fontId="2"/>
  </si>
  <si>
    <t>Ｂ）</t>
    <phoneticPr fontId="2"/>
  </si>
  <si>
    <t>放射線医薬品・遺伝子治療用医薬品・細胞／組織加工医薬品等を指す。</t>
    <rPh sb="0" eb="3">
      <t>ホウシャセン</t>
    </rPh>
    <rPh sb="3" eb="6">
      <t>イヤクヒン</t>
    </rPh>
    <rPh sb="7" eb="10">
      <t>イデンシ</t>
    </rPh>
    <rPh sb="10" eb="13">
      <t>チリョウヨウ</t>
    </rPh>
    <rPh sb="13" eb="16">
      <t>イヤクヒン</t>
    </rPh>
    <rPh sb="17" eb="19">
      <t>サイボウ</t>
    </rPh>
    <rPh sb="20" eb="22">
      <t>ソシキ</t>
    </rPh>
    <rPh sb="22" eb="24">
      <t>カコウ</t>
    </rPh>
    <rPh sb="24" eb="27">
      <t>イヤクヒン</t>
    </rPh>
    <rPh sb="27" eb="28">
      <t>トウ</t>
    </rPh>
    <rPh sb="29" eb="30">
      <t>サ</t>
    </rPh>
    <phoneticPr fontId="2"/>
  </si>
  <si>
    <t>Ｃ）</t>
    <phoneticPr fontId="2"/>
  </si>
  <si>
    <t>複数の治験薬で種目が異なる場合、より高いウエイトを選択する。</t>
    <rPh sb="0" eb="2">
      <t>フクスウ</t>
    </rPh>
    <rPh sb="3" eb="6">
      <t>チケンヤク</t>
    </rPh>
    <rPh sb="7" eb="9">
      <t>シュモク</t>
    </rPh>
    <rPh sb="10" eb="11">
      <t>コト</t>
    </rPh>
    <rPh sb="13" eb="15">
      <t>バアイ</t>
    </rPh>
    <rPh sb="18" eb="19">
      <t>タカ</t>
    </rPh>
    <rPh sb="25" eb="27">
      <t>センタク</t>
    </rPh>
    <phoneticPr fontId="2"/>
  </si>
  <si>
    <t>Ｄ）</t>
    <phoneticPr fontId="2"/>
  </si>
  <si>
    <t>治験薬ごとに「2～8℃」と「-80℃以下」の温度管理が必要な場合、ＤおよびＥの両方を算定する。「2～8℃」と「-20℃」の場合、より高いウエイトのみを選択する。</t>
    <rPh sb="0" eb="3">
      <t>チケンヤク</t>
    </rPh>
    <rPh sb="18" eb="20">
      <t>イカ</t>
    </rPh>
    <rPh sb="22" eb="24">
      <t>オンド</t>
    </rPh>
    <rPh sb="24" eb="26">
      <t>カンリ</t>
    </rPh>
    <rPh sb="27" eb="29">
      <t>ヒツヨウ</t>
    </rPh>
    <rPh sb="30" eb="32">
      <t>バアイ</t>
    </rPh>
    <rPh sb="39" eb="41">
      <t>リョウホウ</t>
    </rPh>
    <rPh sb="42" eb="44">
      <t>サンテイ</t>
    </rPh>
    <rPh sb="61" eb="63">
      <t>バアイ</t>
    </rPh>
    <rPh sb="66" eb="67">
      <t>タカ</t>
    </rPh>
    <rPh sb="75" eb="77">
      <t>センタク</t>
    </rPh>
    <phoneticPr fontId="2"/>
  </si>
  <si>
    <t>Ｅ）</t>
    <phoneticPr fontId="2"/>
  </si>
  <si>
    <t>治験薬ごとに「2～8℃」と「-80℃以下」の温度管理が必要な場合、ＤおよびＥの両方を算定する。</t>
    <rPh sb="0" eb="3">
      <t>チケンヤク</t>
    </rPh>
    <phoneticPr fontId="2"/>
  </si>
  <si>
    <t>Ｆ）</t>
    <phoneticPr fontId="2"/>
  </si>
  <si>
    <t>治験薬投与時に別途必要な器具・資材が提供される場合に該当する。ただし、Ｑに該当する器具・資材は該当しない。</t>
    <rPh sb="0" eb="3">
      <t>チケンヤク</t>
    </rPh>
    <rPh sb="3" eb="6">
      <t>トウヨジ</t>
    </rPh>
    <rPh sb="7" eb="9">
      <t>ベット</t>
    </rPh>
    <rPh sb="9" eb="11">
      <t>ヒツヨウ</t>
    </rPh>
    <rPh sb="12" eb="14">
      <t>キグ</t>
    </rPh>
    <rPh sb="15" eb="17">
      <t>シザイ</t>
    </rPh>
    <rPh sb="18" eb="20">
      <t>テイキョウ</t>
    </rPh>
    <rPh sb="23" eb="25">
      <t>バアイ</t>
    </rPh>
    <rPh sb="26" eb="28">
      <t>ガイトウ</t>
    </rPh>
    <rPh sb="37" eb="39">
      <t>ガイトウ</t>
    </rPh>
    <rPh sb="41" eb="43">
      <t>キグ</t>
    </rPh>
    <rPh sb="44" eb="46">
      <t>シザイ</t>
    </rPh>
    <rPh sb="47" eb="49">
      <t>ガイトウ</t>
    </rPh>
    <phoneticPr fontId="2"/>
  </si>
  <si>
    <t>Ｇ）</t>
    <phoneticPr fontId="2"/>
  </si>
  <si>
    <t>Ｈ）</t>
    <phoneticPr fontId="2"/>
  </si>
  <si>
    <t>Ｉ）</t>
    <phoneticPr fontId="2"/>
  </si>
  <si>
    <t>Ｋ）</t>
    <phoneticPr fontId="2"/>
  </si>
  <si>
    <t>Ｌ）</t>
    <phoneticPr fontId="2"/>
  </si>
  <si>
    <t>Ｍ）</t>
    <phoneticPr fontId="2"/>
  </si>
  <si>
    <t>Ｎ）</t>
    <phoneticPr fontId="2"/>
  </si>
  <si>
    <t>Ｏ）</t>
    <phoneticPr fontId="2"/>
  </si>
  <si>
    <t>Ｐ）</t>
    <phoneticPr fontId="2"/>
  </si>
  <si>
    <t>Ｑ）</t>
    <phoneticPr fontId="2"/>
  </si>
  <si>
    <t>Ｒ）</t>
    <phoneticPr fontId="2"/>
  </si>
  <si>
    <t>治験依頼者から搬入される併用薬・治療薬の規格数を指す。外観の違いがなく搬入される箱の種類が同じであれば1規格として算定する。</t>
    <rPh sb="0" eb="5">
      <t>チケンイライシャ</t>
    </rPh>
    <rPh sb="7" eb="9">
      <t>ハンニュウ</t>
    </rPh>
    <rPh sb="12" eb="15">
      <t>ヘイヨウヤク</t>
    </rPh>
    <rPh sb="16" eb="19">
      <t>チリョウヤク</t>
    </rPh>
    <rPh sb="20" eb="23">
      <t>キカクスウ</t>
    </rPh>
    <rPh sb="24" eb="25">
      <t>サ</t>
    </rPh>
    <rPh sb="27" eb="29">
      <t>ガイカン</t>
    </rPh>
    <rPh sb="30" eb="31">
      <t>チガ</t>
    </rPh>
    <rPh sb="35" eb="37">
      <t>ハンニュウ</t>
    </rPh>
    <rPh sb="40" eb="41">
      <t>ハコ</t>
    </rPh>
    <rPh sb="42" eb="44">
      <t>シュルイ</t>
    </rPh>
    <rPh sb="45" eb="46">
      <t>オナ</t>
    </rPh>
    <rPh sb="52" eb="54">
      <t>キカク</t>
    </rPh>
    <rPh sb="57" eb="59">
      <t>サンテイ</t>
    </rPh>
    <phoneticPr fontId="2"/>
  </si>
  <si>
    <t>投与の都度、発番する場合も1回として算定し、合計回数を記載する。</t>
    <rPh sb="0" eb="2">
      <t>トウヨ</t>
    </rPh>
    <rPh sb="3" eb="5">
      <t>ツド</t>
    </rPh>
    <rPh sb="6" eb="8">
      <t>ハツバン</t>
    </rPh>
    <rPh sb="10" eb="12">
      <t>バアイ</t>
    </rPh>
    <rPh sb="14" eb="15">
      <t>カイ</t>
    </rPh>
    <rPh sb="18" eb="20">
      <t>サンテイ</t>
    </rPh>
    <rPh sb="22" eb="26">
      <t>ゴウケイカイスウ</t>
    </rPh>
    <rPh sb="27" eb="29">
      <t>キサイ</t>
    </rPh>
    <phoneticPr fontId="2"/>
  </si>
  <si>
    <t>治験薬の払出し回数を指す。</t>
    <rPh sb="0" eb="3">
      <t>チケンヤク</t>
    </rPh>
    <rPh sb="4" eb="6">
      <t>ハライダシ</t>
    </rPh>
    <rPh sb="7" eb="9">
      <t>カイスウ</t>
    </rPh>
    <rPh sb="10" eb="11">
      <t>サ</t>
    </rPh>
    <phoneticPr fontId="2"/>
  </si>
  <si>
    <t>混注を必要とする場合、治験薬の払出担当者と混注実施者は異なる薬剤師が担当するため、Ｌと同じ回数を算定する。治験薬が内服である場合、混注作業は発生しないため算定しない。</t>
    <rPh sb="0" eb="1">
      <t>コン</t>
    </rPh>
    <rPh sb="1" eb="2">
      <t>チュウ</t>
    </rPh>
    <rPh sb="3" eb="5">
      <t>ヒツヨウ</t>
    </rPh>
    <rPh sb="8" eb="10">
      <t>バアイ</t>
    </rPh>
    <rPh sb="11" eb="14">
      <t>チケンヤク</t>
    </rPh>
    <rPh sb="15" eb="17">
      <t>ハライダシ</t>
    </rPh>
    <rPh sb="17" eb="20">
      <t>タントウシャ</t>
    </rPh>
    <rPh sb="21" eb="22">
      <t>コン</t>
    </rPh>
    <rPh sb="22" eb="23">
      <t>チュウ</t>
    </rPh>
    <rPh sb="23" eb="26">
      <t>ジッシシャ</t>
    </rPh>
    <rPh sb="27" eb="28">
      <t>コト</t>
    </rPh>
    <rPh sb="30" eb="33">
      <t>ヤクザイシ</t>
    </rPh>
    <rPh sb="34" eb="36">
      <t>タントウ</t>
    </rPh>
    <rPh sb="43" eb="44">
      <t>オナ</t>
    </rPh>
    <rPh sb="45" eb="47">
      <t>カイスウ</t>
    </rPh>
    <rPh sb="48" eb="50">
      <t>サンテイ</t>
    </rPh>
    <rPh sb="53" eb="55">
      <t>チケン</t>
    </rPh>
    <rPh sb="55" eb="56">
      <t>ヤク</t>
    </rPh>
    <rPh sb="57" eb="59">
      <t>ナイフク</t>
    </rPh>
    <rPh sb="62" eb="64">
      <t>バアイ</t>
    </rPh>
    <rPh sb="65" eb="67">
      <t>コンチュウ</t>
    </rPh>
    <rPh sb="67" eb="69">
      <t>サギョウ</t>
    </rPh>
    <rPh sb="70" eb="72">
      <t>ハッセイ</t>
    </rPh>
    <rPh sb="77" eb="79">
      <t>サンテイ</t>
    </rPh>
    <phoneticPr fontId="2"/>
  </si>
  <si>
    <t>非盲検薬剤師を配置する治験に該当する。</t>
    <rPh sb="0" eb="3">
      <t>ヒモウケン</t>
    </rPh>
    <rPh sb="3" eb="6">
      <t>ヤクザイシ</t>
    </rPh>
    <rPh sb="7" eb="9">
      <t>ハイチ</t>
    </rPh>
    <rPh sb="11" eb="13">
      <t>チケン</t>
    </rPh>
    <rPh sb="14" eb="16">
      <t>ガイトウ</t>
    </rPh>
    <phoneticPr fontId="2"/>
  </si>
  <si>
    <t>Delegation Logで指名された者が、調剤・調製を実施する場合に該当する。</t>
    <rPh sb="15" eb="17">
      <t>シメイ</t>
    </rPh>
    <rPh sb="20" eb="21">
      <t>モノ</t>
    </rPh>
    <rPh sb="23" eb="25">
      <t>チョウザイ</t>
    </rPh>
    <rPh sb="26" eb="28">
      <t>チョウセイ</t>
    </rPh>
    <rPh sb="29" eb="31">
      <t>ジッシ</t>
    </rPh>
    <rPh sb="33" eb="35">
      <t>バアイ</t>
    </rPh>
    <rPh sb="36" eb="38">
      <t>ガイトウ</t>
    </rPh>
    <phoneticPr fontId="2"/>
  </si>
  <si>
    <t>治験デザイン上、時間外対応が必要な治験が該当する。通常、時間外対応が発生しない治験で予期せぬ時間外対応が発生する場合は該当しない。</t>
    <rPh sb="0" eb="2">
      <t>チケン</t>
    </rPh>
    <rPh sb="6" eb="7">
      <t>ジョウ</t>
    </rPh>
    <rPh sb="8" eb="11">
      <t>ジカンガイ</t>
    </rPh>
    <rPh sb="11" eb="13">
      <t>タイオウ</t>
    </rPh>
    <rPh sb="14" eb="16">
      <t>ヒツヨウ</t>
    </rPh>
    <rPh sb="17" eb="19">
      <t>チケン</t>
    </rPh>
    <rPh sb="20" eb="22">
      <t>ガイトウ</t>
    </rPh>
    <rPh sb="25" eb="27">
      <t>ツウジョウ</t>
    </rPh>
    <rPh sb="28" eb="31">
      <t>ジカンガイ</t>
    </rPh>
    <rPh sb="31" eb="33">
      <t>タイオウ</t>
    </rPh>
    <rPh sb="34" eb="36">
      <t>ハッセイ</t>
    </rPh>
    <rPh sb="39" eb="41">
      <t>チケン</t>
    </rPh>
    <rPh sb="42" eb="44">
      <t>ヨキ</t>
    </rPh>
    <rPh sb="46" eb="49">
      <t>ジカンガイ</t>
    </rPh>
    <rPh sb="49" eb="51">
      <t>タイオウ</t>
    </rPh>
    <rPh sb="52" eb="54">
      <t>ハッセイ</t>
    </rPh>
    <rPh sb="56" eb="58">
      <t>バアイ</t>
    </rPh>
    <rPh sb="59" eb="61">
      <t>ガイトウ</t>
    </rPh>
    <phoneticPr fontId="2"/>
  </si>
  <si>
    <t>院内採用品のフィルター・ルート以外ものを使用する場合に該当する。</t>
    <rPh sb="0" eb="2">
      <t>インナイ</t>
    </rPh>
    <rPh sb="2" eb="5">
      <t>サイヨウヒン</t>
    </rPh>
    <rPh sb="15" eb="17">
      <t>イガイ</t>
    </rPh>
    <rPh sb="20" eb="22">
      <t>シヨウ</t>
    </rPh>
    <rPh sb="24" eb="26">
      <t>バアイ</t>
    </rPh>
    <rPh sb="27" eb="29">
      <t>ガイトウ</t>
    </rPh>
    <phoneticPr fontId="2"/>
  </si>
  <si>
    <t>治験実施手順上、遮蔽対応等が必要な場合に該当する。
（例）治験薬と対照薬が肉眼で区別できる二重盲検試験にて、遮蔽措置を実施することが手順書上規定されている場合は該当する。ただし、治験薬の管理特性上、遮光管理等が必要な場合は該当しない。</t>
    <rPh sb="0" eb="2">
      <t>チケン</t>
    </rPh>
    <rPh sb="2" eb="4">
      <t>ジッシ</t>
    </rPh>
    <rPh sb="4" eb="7">
      <t>テジュンジョウ</t>
    </rPh>
    <rPh sb="8" eb="10">
      <t>シャヘイ</t>
    </rPh>
    <rPh sb="10" eb="12">
      <t>タイオウ</t>
    </rPh>
    <rPh sb="12" eb="13">
      <t>トウ</t>
    </rPh>
    <rPh sb="14" eb="16">
      <t>ヒツヨウ</t>
    </rPh>
    <rPh sb="17" eb="19">
      <t>バアイ</t>
    </rPh>
    <rPh sb="20" eb="22">
      <t>ガイトウ</t>
    </rPh>
    <rPh sb="27" eb="28">
      <t>レイ</t>
    </rPh>
    <rPh sb="29" eb="32">
      <t>チケンヤク</t>
    </rPh>
    <rPh sb="33" eb="36">
      <t>タイショウヤク</t>
    </rPh>
    <rPh sb="37" eb="39">
      <t>ニクガン</t>
    </rPh>
    <rPh sb="40" eb="42">
      <t>クベツ</t>
    </rPh>
    <rPh sb="45" eb="47">
      <t>ニジュウ</t>
    </rPh>
    <rPh sb="47" eb="49">
      <t>モウケン</t>
    </rPh>
    <rPh sb="49" eb="51">
      <t>シケン</t>
    </rPh>
    <rPh sb="54" eb="56">
      <t>シャヘイ</t>
    </rPh>
    <rPh sb="56" eb="58">
      <t>ソチ</t>
    </rPh>
    <rPh sb="59" eb="61">
      <t>ジッシ</t>
    </rPh>
    <rPh sb="66" eb="69">
      <t>テジュンショ</t>
    </rPh>
    <rPh sb="69" eb="70">
      <t>ジョウ</t>
    </rPh>
    <rPh sb="70" eb="72">
      <t>キテイ</t>
    </rPh>
    <rPh sb="77" eb="79">
      <t>バアイ</t>
    </rPh>
    <rPh sb="80" eb="82">
      <t>ガイトウ</t>
    </rPh>
    <rPh sb="89" eb="92">
      <t>チケンヤク</t>
    </rPh>
    <rPh sb="93" eb="98">
      <t>カンリトクセイジョウ</t>
    </rPh>
    <rPh sb="99" eb="101">
      <t>シャコウ</t>
    </rPh>
    <phoneticPr fontId="2"/>
  </si>
  <si>
    <t>個々の治験（医薬品）について、要素毎に該当するポイントを求め、そのポイントを合計したものをその試験のポイント数とする。</t>
    <rPh sb="0" eb="2">
      <t>ココ</t>
    </rPh>
    <rPh sb="3" eb="5">
      <t>チケン</t>
    </rPh>
    <rPh sb="6" eb="9">
      <t>イヤクヒン</t>
    </rPh>
    <rPh sb="15" eb="17">
      <t>ヨウソ</t>
    </rPh>
    <rPh sb="17" eb="18">
      <t>ゴト</t>
    </rPh>
    <rPh sb="19" eb="21">
      <t>ガイトウ</t>
    </rPh>
    <rPh sb="28" eb="29">
      <t>モト</t>
    </rPh>
    <rPh sb="38" eb="40">
      <t>ゴウケイ</t>
    </rPh>
    <rPh sb="47" eb="49">
      <t>シケン</t>
    </rPh>
    <rPh sb="54" eb="55">
      <t>スウ</t>
    </rPh>
    <phoneticPr fontId="2"/>
  </si>
  <si>
    <t>Ⅳ</t>
    <phoneticPr fontId="2"/>
  </si>
  <si>
    <t>疾患の重篤度</t>
    <rPh sb="0" eb="2">
      <t>シッカン</t>
    </rPh>
    <rPh sb="3" eb="6">
      <t>ジュウトクド</t>
    </rPh>
    <phoneticPr fontId="2"/>
  </si>
  <si>
    <t>抗がん剤または生物学的製剤の使用</t>
    <rPh sb="0" eb="1">
      <t>コウ</t>
    </rPh>
    <rPh sb="3" eb="4">
      <t>ザイ</t>
    </rPh>
    <rPh sb="7" eb="11">
      <t>セイブツガクテキ</t>
    </rPh>
    <rPh sb="11" eb="13">
      <t>セイザイ</t>
    </rPh>
    <rPh sb="14" eb="16">
      <t>シヨウ</t>
    </rPh>
    <phoneticPr fontId="2"/>
  </si>
  <si>
    <t>入院・外来の別</t>
    <rPh sb="0" eb="2">
      <t>ニュウイン</t>
    </rPh>
    <rPh sb="3" eb="5">
      <t>ガイライ</t>
    </rPh>
    <rPh sb="6" eb="7">
      <t>ベツ</t>
    </rPh>
    <phoneticPr fontId="2"/>
  </si>
  <si>
    <t>治験薬の投与の経路</t>
    <rPh sb="0" eb="2">
      <t>チケン</t>
    </rPh>
    <rPh sb="2" eb="3">
      <t>ヤク</t>
    </rPh>
    <rPh sb="4" eb="6">
      <t>トウヨ</t>
    </rPh>
    <rPh sb="7" eb="9">
      <t>ケイロ</t>
    </rPh>
    <phoneticPr fontId="2"/>
  </si>
  <si>
    <t>デザイン</t>
    <phoneticPr fontId="2"/>
  </si>
  <si>
    <t>プラセボの使用</t>
    <rPh sb="5" eb="7">
      <t>シヨウ</t>
    </rPh>
    <phoneticPr fontId="2"/>
  </si>
  <si>
    <t>併用薬の使用</t>
    <rPh sb="0" eb="3">
      <t>ヘイヨウヤク</t>
    </rPh>
    <rPh sb="4" eb="6">
      <t>シヨウ</t>
    </rPh>
    <phoneticPr fontId="2"/>
  </si>
  <si>
    <t>ポピュレーション</t>
    <phoneticPr fontId="2"/>
  </si>
  <si>
    <t>盲検／非盲検医師等の有無</t>
    <rPh sb="0" eb="2">
      <t>モウケン</t>
    </rPh>
    <rPh sb="3" eb="6">
      <t>ヒモウケン</t>
    </rPh>
    <rPh sb="6" eb="8">
      <t>イシ</t>
    </rPh>
    <rPh sb="8" eb="9">
      <t>トウ</t>
    </rPh>
    <rPh sb="10" eb="12">
      <t>ウム</t>
    </rPh>
    <phoneticPr fontId="2"/>
  </si>
  <si>
    <t>被験者の選出
（適格＋除外基準）</t>
    <rPh sb="0" eb="3">
      <t>ヒケンシャ</t>
    </rPh>
    <rPh sb="4" eb="6">
      <t>センシュツ</t>
    </rPh>
    <rPh sb="8" eb="10">
      <t>テキカク</t>
    </rPh>
    <rPh sb="11" eb="13">
      <t>ジョガイ</t>
    </rPh>
    <rPh sb="13" eb="15">
      <t>キジュン</t>
    </rPh>
    <phoneticPr fontId="2"/>
  </si>
  <si>
    <t>投与期間</t>
    <rPh sb="0" eb="4">
      <t>トウヨキカン</t>
    </rPh>
    <phoneticPr fontId="2"/>
  </si>
  <si>
    <t>観察頻度
（受診回数）</t>
    <rPh sb="0" eb="2">
      <t>カンサツ</t>
    </rPh>
    <rPh sb="2" eb="4">
      <t>ヒンド</t>
    </rPh>
    <rPh sb="6" eb="8">
      <t>ジュシン</t>
    </rPh>
    <rPh sb="8" eb="10">
      <t>カイスウ</t>
    </rPh>
    <phoneticPr fontId="2"/>
  </si>
  <si>
    <t>臨床検査・自他覚症状観察項目数
（受診1回当り）</t>
    <rPh sb="0" eb="4">
      <t>リンショウケンサ</t>
    </rPh>
    <rPh sb="5" eb="6">
      <t>ジ</t>
    </rPh>
    <rPh sb="6" eb="8">
      <t>タカク</t>
    </rPh>
    <rPh sb="8" eb="10">
      <t>ショウジョウ</t>
    </rPh>
    <rPh sb="10" eb="12">
      <t>カンサツ</t>
    </rPh>
    <rPh sb="12" eb="14">
      <t>コウモク</t>
    </rPh>
    <rPh sb="14" eb="15">
      <t>スウ</t>
    </rPh>
    <rPh sb="17" eb="19">
      <t>ジュシン</t>
    </rPh>
    <rPh sb="20" eb="21">
      <t>カイ</t>
    </rPh>
    <rPh sb="21" eb="22">
      <t>アタ</t>
    </rPh>
    <phoneticPr fontId="2"/>
  </si>
  <si>
    <t>非侵襲的な機能検査、画像診断等</t>
    <rPh sb="0" eb="4">
      <t>ヒシンシュウテキ</t>
    </rPh>
    <rPh sb="5" eb="7">
      <t>キノウ</t>
    </rPh>
    <rPh sb="7" eb="9">
      <t>ケンサ</t>
    </rPh>
    <rPh sb="10" eb="14">
      <t>ガゾウシンダン</t>
    </rPh>
    <rPh sb="14" eb="15">
      <t>トウ</t>
    </rPh>
    <phoneticPr fontId="2"/>
  </si>
  <si>
    <t>侵襲を伴う臨床薬理的な検査・測定</t>
    <rPh sb="0" eb="2">
      <t>シンシュウ</t>
    </rPh>
    <rPh sb="3" eb="4">
      <t>トモナ</t>
    </rPh>
    <rPh sb="5" eb="7">
      <t>リンショウ</t>
    </rPh>
    <rPh sb="7" eb="10">
      <t>ヤクリテキ</t>
    </rPh>
    <rPh sb="11" eb="13">
      <t>ケンサ</t>
    </rPh>
    <rPh sb="14" eb="16">
      <t>ソクテイ</t>
    </rPh>
    <phoneticPr fontId="2"/>
  </si>
  <si>
    <t>生検</t>
    <rPh sb="0" eb="2">
      <t>セイケン</t>
    </rPh>
    <phoneticPr fontId="2"/>
  </si>
  <si>
    <t>Ｓ</t>
    <phoneticPr fontId="2"/>
  </si>
  <si>
    <t>Ｔ</t>
    <phoneticPr fontId="2"/>
  </si>
  <si>
    <t>Ｕ</t>
    <phoneticPr fontId="2"/>
  </si>
  <si>
    <t>症例発表</t>
    <rPh sb="0" eb="2">
      <t>ショウレイ</t>
    </rPh>
    <rPh sb="2" eb="4">
      <t>ハッピョウ</t>
    </rPh>
    <phoneticPr fontId="2"/>
  </si>
  <si>
    <t>承認申請に使用される文書等の作成</t>
    <rPh sb="0" eb="2">
      <t>ショウニン</t>
    </rPh>
    <rPh sb="2" eb="4">
      <t>シンセイ</t>
    </rPh>
    <rPh sb="5" eb="7">
      <t>シヨウ</t>
    </rPh>
    <rPh sb="10" eb="13">
      <t>ブンショトウ</t>
    </rPh>
    <rPh sb="14" eb="16">
      <t>サクセイ</t>
    </rPh>
    <phoneticPr fontId="2"/>
  </si>
  <si>
    <t>相の種類</t>
    <rPh sb="0" eb="1">
      <t>ソウ</t>
    </rPh>
    <rPh sb="2" eb="4">
      <t>シュルイ</t>
    </rPh>
    <phoneticPr fontId="2"/>
  </si>
  <si>
    <t>国際共同試験</t>
    <rPh sb="0" eb="4">
      <t>コクサイキョウドウ</t>
    </rPh>
    <rPh sb="4" eb="6">
      <t>シケン</t>
    </rPh>
    <phoneticPr fontId="2"/>
  </si>
  <si>
    <t>軽度</t>
    <rPh sb="0" eb="2">
      <t>ケイド</t>
    </rPh>
    <phoneticPr fontId="2"/>
  </si>
  <si>
    <t>中等度</t>
    <rPh sb="0" eb="3">
      <t>チュウトウド</t>
    </rPh>
    <phoneticPr fontId="2"/>
  </si>
  <si>
    <t>重症又は重篤</t>
    <rPh sb="0" eb="2">
      <t>ジュウショウ</t>
    </rPh>
    <rPh sb="2" eb="3">
      <t>マタ</t>
    </rPh>
    <rPh sb="4" eb="6">
      <t>ジュウトク</t>
    </rPh>
    <phoneticPr fontId="2"/>
  </si>
  <si>
    <t>使用</t>
    <rPh sb="0" eb="1">
      <t>シヨウ</t>
    </rPh>
    <phoneticPr fontId="2"/>
  </si>
  <si>
    <t>外来</t>
    <rPh sb="0" eb="2">
      <t>ガイライ</t>
    </rPh>
    <phoneticPr fontId="2"/>
  </si>
  <si>
    <t>入院</t>
    <rPh sb="0" eb="2">
      <t>ニュウイン</t>
    </rPh>
    <phoneticPr fontId="2"/>
  </si>
  <si>
    <t>外用・経口</t>
    <rPh sb="0" eb="2">
      <t>ガイヨウ</t>
    </rPh>
    <rPh sb="3" eb="5">
      <t>ケイコウ</t>
    </rPh>
    <phoneticPr fontId="2"/>
  </si>
  <si>
    <t>皮下・筋注</t>
    <rPh sb="0" eb="2">
      <t>ヒカ</t>
    </rPh>
    <rPh sb="3" eb="5">
      <t>キンチュウ</t>
    </rPh>
    <phoneticPr fontId="2"/>
  </si>
  <si>
    <t>静注</t>
    <rPh sb="0" eb="1">
      <t>セイ</t>
    </rPh>
    <rPh sb="1" eb="2">
      <t>チュウ</t>
    </rPh>
    <phoneticPr fontId="2"/>
  </si>
  <si>
    <t>点滴静注・動注・関節内投与</t>
    <rPh sb="0" eb="2">
      <t>テンテキ</t>
    </rPh>
    <rPh sb="2" eb="4">
      <t>ジョウチュウ</t>
    </rPh>
    <rPh sb="5" eb="7">
      <t>ドウチュウ</t>
    </rPh>
    <rPh sb="8" eb="10">
      <t>カンセツ</t>
    </rPh>
    <rPh sb="10" eb="11">
      <t>ナイ</t>
    </rPh>
    <rPh sb="11" eb="13">
      <t>トウヨ</t>
    </rPh>
    <phoneticPr fontId="2"/>
  </si>
  <si>
    <t>オープン</t>
    <phoneticPr fontId="2"/>
  </si>
  <si>
    <t>単盲検</t>
    <rPh sb="0" eb="2">
      <t>モウケン</t>
    </rPh>
    <phoneticPr fontId="2"/>
  </si>
  <si>
    <t>二重盲検</t>
    <rPh sb="0" eb="2">
      <t>ニジュウ</t>
    </rPh>
    <rPh sb="2" eb="4">
      <t>モウケン</t>
    </rPh>
    <phoneticPr fontId="2"/>
  </si>
  <si>
    <t>使用</t>
    <rPh sb="0" eb="2">
      <t>シヨウ</t>
    </rPh>
    <phoneticPr fontId="2"/>
  </si>
  <si>
    <t>同効薬でも不変使用可能</t>
    <rPh sb="0" eb="3">
      <t>ドウコウヤク</t>
    </rPh>
    <rPh sb="5" eb="7">
      <t>フヘン</t>
    </rPh>
    <rPh sb="7" eb="9">
      <t>シヨウ</t>
    </rPh>
    <rPh sb="9" eb="11">
      <t>カノウ</t>
    </rPh>
    <phoneticPr fontId="2"/>
  </si>
  <si>
    <t>同効薬のみ禁止</t>
    <rPh sb="0" eb="1">
      <t>ドウ</t>
    </rPh>
    <rPh sb="5" eb="7">
      <t>キンシ</t>
    </rPh>
    <phoneticPr fontId="2"/>
  </si>
  <si>
    <t>全面禁止</t>
    <rPh sb="0" eb="2">
      <t>ゼンメン</t>
    </rPh>
    <rPh sb="2" eb="4">
      <t>キンシ</t>
    </rPh>
    <phoneticPr fontId="2"/>
  </si>
  <si>
    <t>成人</t>
    <rPh sb="0" eb="2">
      <t>セイジン</t>
    </rPh>
    <phoneticPr fontId="2"/>
  </si>
  <si>
    <t>小児、成人（高齢者、肝・腎障害等合併症有）</t>
    <rPh sb="0" eb="2">
      <t>ショウニ</t>
    </rPh>
    <rPh sb="3" eb="5">
      <t>セイジン</t>
    </rPh>
    <rPh sb="6" eb="9">
      <t>コウレイシャ</t>
    </rPh>
    <rPh sb="10" eb="11">
      <t>キモ</t>
    </rPh>
    <rPh sb="12" eb="15">
      <t>ジンショウガイ</t>
    </rPh>
    <rPh sb="15" eb="16">
      <t>トウ</t>
    </rPh>
    <rPh sb="16" eb="18">
      <t>ガッペイ</t>
    </rPh>
    <rPh sb="18" eb="19">
      <t>ショウ</t>
    </rPh>
    <rPh sb="19" eb="20">
      <t>アリ</t>
    </rPh>
    <phoneticPr fontId="2"/>
  </si>
  <si>
    <t>新生児
低体重出生児</t>
    <rPh sb="0" eb="3">
      <t>シンセイジ</t>
    </rPh>
    <rPh sb="4" eb="7">
      <t>テイタイジュウ</t>
    </rPh>
    <rPh sb="7" eb="9">
      <t>シュッショウ</t>
    </rPh>
    <rPh sb="9" eb="10">
      <t>ジ</t>
    </rPh>
    <phoneticPr fontId="2"/>
  </si>
  <si>
    <t>19以下</t>
    <rPh sb="2" eb="4">
      <t>イカ</t>
    </rPh>
    <phoneticPr fontId="2"/>
  </si>
  <si>
    <t>20～29</t>
    <phoneticPr fontId="2"/>
  </si>
  <si>
    <t>30以上</t>
    <rPh sb="2" eb="4">
      <t>イジョウ</t>
    </rPh>
    <phoneticPr fontId="2"/>
  </si>
  <si>
    <t>4週間以内</t>
    <rPh sb="1" eb="3">
      <t>シュウカン</t>
    </rPh>
    <rPh sb="3" eb="5">
      <t>イナイ</t>
    </rPh>
    <phoneticPr fontId="2"/>
  </si>
  <si>
    <t>5～24週</t>
    <rPh sb="4" eb="5">
      <t>シュウ</t>
    </rPh>
    <phoneticPr fontId="2"/>
  </si>
  <si>
    <t>25週～48週</t>
    <rPh sb="2" eb="3">
      <t>シュウ</t>
    </rPh>
    <rPh sb="6" eb="7">
      <t>シュウ</t>
    </rPh>
    <phoneticPr fontId="2"/>
  </si>
  <si>
    <t>49週から24週毎に9ポイント加算</t>
    <rPh sb="2" eb="3">
      <t>シュウ</t>
    </rPh>
    <rPh sb="7" eb="8">
      <t>シュウ</t>
    </rPh>
    <rPh sb="8" eb="9">
      <t>ゴト</t>
    </rPh>
    <rPh sb="15" eb="17">
      <t>カサン</t>
    </rPh>
    <phoneticPr fontId="2"/>
  </si>
  <si>
    <t>4週に1回以内</t>
    <rPh sb="1" eb="2">
      <t>シュウ</t>
    </rPh>
    <rPh sb="4" eb="5">
      <t>カイ</t>
    </rPh>
    <rPh sb="5" eb="7">
      <t>イナイ</t>
    </rPh>
    <phoneticPr fontId="2"/>
  </si>
  <si>
    <t>4週に2回</t>
    <rPh sb="1" eb="2">
      <t>シュウ</t>
    </rPh>
    <rPh sb="4" eb="5">
      <t>カイ</t>
    </rPh>
    <phoneticPr fontId="2"/>
  </si>
  <si>
    <t>4週に3回</t>
    <rPh sb="1" eb="2">
      <t>シュウ</t>
    </rPh>
    <rPh sb="4" eb="5">
      <t>カイ</t>
    </rPh>
    <phoneticPr fontId="2"/>
  </si>
  <si>
    <t>4週に4回以上</t>
    <rPh sb="1" eb="2">
      <t>シュウ</t>
    </rPh>
    <rPh sb="4" eb="5">
      <t>カイ</t>
    </rPh>
    <rPh sb="5" eb="7">
      <t>イジョウ</t>
    </rPh>
    <phoneticPr fontId="2"/>
  </si>
  <si>
    <t>25項目以内</t>
    <rPh sb="2" eb="4">
      <t>コウモク</t>
    </rPh>
    <rPh sb="4" eb="6">
      <t>イナイ</t>
    </rPh>
    <phoneticPr fontId="2"/>
  </si>
  <si>
    <t>26～50項目</t>
    <rPh sb="5" eb="7">
      <t>コウモク</t>
    </rPh>
    <phoneticPr fontId="2"/>
  </si>
  <si>
    <t>101項目以上</t>
    <rPh sb="3" eb="5">
      <t>コウモク</t>
    </rPh>
    <rPh sb="5" eb="7">
      <t>イジョウ</t>
    </rPh>
    <phoneticPr fontId="2"/>
  </si>
  <si>
    <t>1回</t>
    <rPh sb="1" eb="2">
      <t>カイ</t>
    </rPh>
    <phoneticPr fontId="2"/>
  </si>
  <si>
    <t>2～3回</t>
    <rPh sb="2" eb="3">
      <t>カイ</t>
    </rPh>
    <phoneticPr fontId="2"/>
  </si>
  <si>
    <t>4回以上</t>
    <rPh sb="0" eb="1">
      <t>カイ</t>
    </rPh>
    <rPh sb="1" eb="3">
      <t>イジョウ</t>
    </rPh>
    <phoneticPr fontId="2"/>
  </si>
  <si>
    <t>5項目以下</t>
    <rPh sb="0" eb="2">
      <t>コウモク</t>
    </rPh>
    <rPh sb="2" eb="4">
      <t>イカ</t>
    </rPh>
    <phoneticPr fontId="2"/>
  </si>
  <si>
    <t>6項目以上</t>
    <rPh sb="0" eb="2">
      <t>コウモク</t>
    </rPh>
    <rPh sb="2" eb="4">
      <t>イジョウ</t>
    </rPh>
    <phoneticPr fontId="2"/>
  </si>
  <si>
    <t>30枚以内</t>
    <rPh sb="2" eb="3">
      <t>マイ</t>
    </rPh>
    <rPh sb="3" eb="5">
      <t>イナイ</t>
    </rPh>
    <phoneticPr fontId="2"/>
  </si>
  <si>
    <t>31～50枚</t>
    <rPh sb="4" eb="5">
      <t>マイ</t>
    </rPh>
    <phoneticPr fontId="2"/>
  </si>
  <si>
    <t>51～100枚</t>
    <rPh sb="5" eb="6">
      <t>マイ</t>
    </rPh>
    <phoneticPr fontId="2"/>
  </si>
  <si>
    <t>101枚以上</t>
    <rPh sb="2" eb="3">
      <t>マイ</t>
    </rPh>
    <rPh sb="3" eb="5">
      <t>イジョウ</t>
    </rPh>
    <phoneticPr fontId="2"/>
  </si>
  <si>
    <t>Ⅱ相・Ⅲ相</t>
    <rPh sb="1" eb="2">
      <t>ソウ</t>
    </rPh>
    <rPh sb="4" eb="5">
      <t>ソウ</t>
    </rPh>
    <phoneticPr fontId="2"/>
  </si>
  <si>
    <t>Ⅰ相</t>
    <rPh sb="0" eb="1">
      <t>ソウ</t>
    </rPh>
    <phoneticPr fontId="2"/>
  </si>
  <si>
    <t>Ⅰ相
（first in human）</t>
    <rPh sb="0" eb="1">
      <t>ソウ</t>
    </rPh>
    <phoneticPr fontId="2"/>
  </si>
  <si>
    <t>該当</t>
    <rPh sb="0" eb="1">
      <t>ガイトウ</t>
    </rPh>
    <phoneticPr fontId="2"/>
  </si>
  <si>
    <t>ウエイト×5</t>
    <phoneticPr fontId="2"/>
  </si>
  <si>
    <t>ウエイト×8</t>
    <phoneticPr fontId="2"/>
  </si>
  <si>
    <t>Ｒ～Ｕ 計（契約単位）</t>
    <rPh sb="6" eb="8">
      <t>ケイヤク</t>
    </rPh>
    <rPh sb="8" eb="10">
      <t>タンイ</t>
    </rPh>
    <phoneticPr fontId="2"/>
  </si>
  <si>
    <t>Ｓ）</t>
    <phoneticPr fontId="2"/>
  </si>
  <si>
    <t>疾患全体における重篤度を意味し、個々の疾患内での相対的な重篤度や治験実施計画書上の表現は意味しない。</t>
    <rPh sb="0" eb="2">
      <t>シッカン</t>
    </rPh>
    <rPh sb="2" eb="4">
      <t>ゼンタイ</t>
    </rPh>
    <rPh sb="8" eb="11">
      <t>ジュウトクド</t>
    </rPh>
    <rPh sb="12" eb="14">
      <t>イミ</t>
    </rPh>
    <rPh sb="16" eb="18">
      <t>ココ</t>
    </rPh>
    <rPh sb="19" eb="21">
      <t>シッカン</t>
    </rPh>
    <rPh sb="21" eb="22">
      <t>ナイ</t>
    </rPh>
    <rPh sb="24" eb="27">
      <t>ソウタイテキ</t>
    </rPh>
    <rPh sb="28" eb="31">
      <t>ジュウトクド</t>
    </rPh>
    <rPh sb="32" eb="34">
      <t>チケン</t>
    </rPh>
    <rPh sb="34" eb="36">
      <t>ジッシ</t>
    </rPh>
    <rPh sb="36" eb="39">
      <t>ケイカクショ</t>
    </rPh>
    <rPh sb="39" eb="40">
      <t>ジョウ</t>
    </rPh>
    <rPh sb="41" eb="43">
      <t>ヒョウゲン</t>
    </rPh>
    <rPh sb="44" eb="46">
      <t>イミ</t>
    </rPh>
    <phoneticPr fontId="2"/>
  </si>
  <si>
    <t>治験実施計画書上、入院が発生する場合は該当する。</t>
    <rPh sb="0" eb="2">
      <t>チケン</t>
    </rPh>
    <rPh sb="2" eb="4">
      <t>ジッシ</t>
    </rPh>
    <rPh sb="4" eb="7">
      <t>ケイカクショ</t>
    </rPh>
    <rPh sb="7" eb="8">
      <t>ジョウ</t>
    </rPh>
    <rPh sb="9" eb="11">
      <t>ニュウイン</t>
    </rPh>
    <rPh sb="12" eb="14">
      <t>ハッセイ</t>
    </rPh>
    <rPh sb="16" eb="18">
      <t>バアイ</t>
    </rPh>
    <rPh sb="19" eb="21">
      <t>ガイトウ</t>
    </rPh>
    <phoneticPr fontId="2"/>
  </si>
  <si>
    <t>比較試験におけるダミー法など複数の投与経路がある場合は、より高いウエイトを選択する。</t>
    <rPh sb="0" eb="2">
      <t>ヒカク</t>
    </rPh>
    <rPh sb="2" eb="4">
      <t>シケン</t>
    </rPh>
    <rPh sb="11" eb="12">
      <t>ホウ</t>
    </rPh>
    <rPh sb="14" eb="16">
      <t>フクスウ</t>
    </rPh>
    <rPh sb="17" eb="19">
      <t>トウヨ</t>
    </rPh>
    <rPh sb="19" eb="21">
      <t>ケイロ</t>
    </rPh>
    <rPh sb="24" eb="26">
      <t>バアイ</t>
    </rPh>
    <rPh sb="30" eb="31">
      <t>タカ</t>
    </rPh>
    <rPh sb="37" eb="39">
      <t>センタク</t>
    </rPh>
    <phoneticPr fontId="2"/>
  </si>
  <si>
    <t>封筒法は単盲検に相当し、電話割付法はその手間等を勘案し、二重盲検法に相当するものとする。</t>
    <rPh sb="0" eb="3">
      <t>フウトウホウ</t>
    </rPh>
    <rPh sb="4" eb="7">
      <t>タンモウケン</t>
    </rPh>
    <rPh sb="8" eb="10">
      <t>ソウトウ</t>
    </rPh>
    <rPh sb="12" eb="14">
      <t>デンワ</t>
    </rPh>
    <rPh sb="14" eb="16">
      <t>ワリツケ</t>
    </rPh>
    <rPh sb="16" eb="17">
      <t>ホウ</t>
    </rPh>
    <rPh sb="20" eb="22">
      <t>テマ</t>
    </rPh>
    <rPh sb="22" eb="23">
      <t>トウ</t>
    </rPh>
    <rPh sb="24" eb="26">
      <t>カンアン</t>
    </rPh>
    <rPh sb="28" eb="30">
      <t>ニジュウ</t>
    </rPh>
    <rPh sb="30" eb="32">
      <t>モウケン</t>
    </rPh>
    <rPh sb="32" eb="33">
      <t>ホウ</t>
    </rPh>
    <rPh sb="34" eb="36">
      <t>ソウトウ</t>
    </rPh>
    <phoneticPr fontId="2"/>
  </si>
  <si>
    <t>治験の目的が「肝・腎」障害を有する患者を対象とする場合、例えば「肝機能低下または腎機能低下のある患者における薬物動態試験」などが該当する。また、「腎障害を伴う高血圧」（腎血管性高血圧症を含む）や「認知症を伴う高齢者」もこの範囲に含める。</t>
    <rPh sb="0" eb="2">
      <t>チケン</t>
    </rPh>
    <rPh sb="3" eb="5">
      <t>モクテキ</t>
    </rPh>
    <rPh sb="7" eb="8">
      <t>カン</t>
    </rPh>
    <rPh sb="9" eb="10">
      <t>ジン</t>
    </rPh>
    <rPh sb="11" eb="13">
      <t>ショウガイ</t>
    </rPh>
    <rPh sb="14" eb="15">
      <t>ユウ</t>
    </rPh>
    <rPh sb="17" eb="19">
      <t>カンジャ</t>
    </rPh>
    <rPh sb="20" eb="22">
      <t>タイショウ</t>
    </rPh>
    <rPh sb="25" eb="27">
      <t>バアイ</t>
    </rPh>
    <rPh sb="28" eb="29">
      <t>タト</t>
    </rPh>
    <rPh sb="32" eb="35">
      <t>カンキノウ</t>
    </rPh>
    <rPh sb="35" eb="37">
      <t>テイカ</t>
    </rPh>
    <rPh sb="40" eb="43">
      <t>ジンキノウ</t>
    </rPh>
    <rPh sb="43" eb="45">
      <t>テイカ</t>
    </rPh>
    <rPh sb="48" eb="50">
      <t>カンジャ</t>
    </rPh>
    <rPh sb="54" eb="56">
      <t>ヤクブツ</t>
    </rPh>
    <rPh sb="56" eb="58">
      <t>ドウタイ</t>
    </rPh>
    <rPh sb="58" eb="60">
      <t>シケン</t>
    </rPh>
    <rPh sb="64" eb="66">
      <t>ガイトウ</t>
    </rPh>
    <rPh sb="73" eb="76">
      <t>ジンショウガイ</t>
    </rPh>
    <rPh sb="77" eb="78">
      <t>トモナ</t>
    </rPh>
    <rPh sb="79" eb="82">
      <t>コウケツアツ</t>
    </rPh>
    <phoneticPr fontId="2"/>
  </si>
  <si>
    <t>治験実施計画書から想定される最大数で算定する。抗がん剤等で投与期間に上限がない場合は、PFS中央値を参考値とする。</t>
    <rPh sb="0" eb="2">
      <t>チケン</t>
    </rPh>
    <rPh sb="2" eb="4">
      <t>ジッシ</t>
    </rPh>
    <rPh sb="4" eb="7">
      <t>ケイカクショ</t>
    </rPh>
    <rPh sb="9" eb="11">
      <t>ソウテイ</t>
    </rPh>
    <rPh sb="14" eb="17">
      <t>サイダイスウ</t>
    </rPh>
    <rPh sb="18" eb="20">
      <t>サンテイ</t>
    </rPh>
    <rPh sb="23" eb="24">
      <t>コウ</t>
    </rPh>
    <rPh sb="26" eb="27">
      <t>ザイ</t>
    </rPh>
    <rPh sb="27" eb="28">
      <t>トウ</t>
    </rPh>
    <rPh sb="29" eb="33">
      <t>トウヨキカン</t>
    </rPh>
    <rPh sb="34" eb="36">
      <t>ジョウゲン</t>
    </rPh>
    <rPh sb="39" eb="41">
      <t>バアイ</t>
    </rPh>
    <rPh sb="46" eb="48">
      <t>チュウオウ</t>
    </rPh>
    <rPh sb="48" eb="49">
      <t>チ</t>
    </rPh>
    <rPh sb="50" eb="52">
      <t>サンコウ</t>
    </rPh>
    <rPh sb="52" eb="53">
      <t>チ</t>
    </rPh>
    <phoneticPr fontId="2"/>
  </si>
  <si>
    <t>「4週に2回」とは、観察頻度が2週に1回程度の場合を指す。「4週に3回以上」とは、急性疾患などで1週に1回以上の頻度で観察を要する場合を指す。入院例では、治験実施計画書に定められた観察時期の頻度に基づき区分する。</t>
    <rPh sb="2" eb="3">
      <t>シュウ</t>
    </rPh>
    <rPh sb="5" eb="6">
      <t>カイ</t>
    </rPh>
    <rPh sb="10" eb="12">
      <t>カンサツ</t>
    </rPh>
    <rPh sb="12" eb="14">
      <t>ヒンド</t>
    </rPh>
    <rPh sb="16" eb="17">
      <t>シュウ</t>
    </rPh>
    <rPh sb="19" eb="20">
      <t>カイ</t>
    </rPh>
    <rPh sb="20" eb="22">
      <t>テイド</t>
    </rPh>
    <rPh sb="23" eb="25">
      <t>バアイ</t>
    </rPh>
    <rPh sb="26" eb="27">
      <t>サ</t>
    </rPh>
    <rPh sb="31" eb="32">
      <t>シュウ</t>
    </rPh>
    <rPh sb="34" eb="35">
      <t>カイ</t>
    </rPh>
    <rPh sb="35" eb="37">
      <t>イジョウ</t>
    </rPh>
    <rPh sb="41" eb="45">
      <t>キュウセイシッカン</t>
    </rPh>
    <rPh sb="49" eb="50">
      <t>シュウ</t>
    </rPh>
    <rPh sb="52" eb="53">
      <t>カイ</t>
    </rPh>
    <rPh sb="53" eb="55">
      <t>イジョウ</t>
    </rPh>
    <rPh sb="56" eb="58">
      <t>ヒンド</t>
    </rPh>
    <rPh sb="59" eb="61">
      <t>カンサツ</t>
    </rPh>
    <rPh sb="62" eb="63">
      <t>ヨウ</t>
    </rPh>
    <rPh sb="65" eb="67">
      <t>バアイ</t>
    </rPh>
    <rPh sb="68" eb="69">
      <t>サ</t>
    </rPh>
    <rPh sb="71" eb="73">
      <t>ニュウイン</t>
    </rPh>
    <rPh sb="73" eb="74">
      <t>レイ</t>
    </rPh>
    <rPh sb="77" eb="79">
      <t>チケン</t>
    </rPh>
    <rPh sb="79" eb="81">
      <t>ジッシ</t>
    </rPh>
    <rPh sb="81" eb="84">
      <t>ケイカクショ</t>
    </rPh>
    <rPh sb="85" eb="86">
      <t>サダ</t>
    </rPh>
    <rPh sb="90" eb="94">
      <t>カンサツジキ</t>
    </rPh>
    <rPh sb="95" eb="97">
      <t>ヒンド</t>
    </rPh>
    <rPh sb="98" eb="99">
      <t>モト</t>
    </rPh>
    <rPh sb="101" eb="103">
      <t>クブン</t>
    </rPh>
    <phoneticPr fontId="2"/>
  </si>
  <si>
    <t>治験実施計画書に規定されている1回当りの合計項目数を指す。身長、体重、心電図、単純Ｘ線等も含む。</t>
    <rPh sb="0" eb="2">
      <t>チケン</t>
    </rPh>
    <rPh sb="2" eb="4">
      <t>ジッシ</t>
    </rPh>
    <rPh sb="4" eb="6">
      <t>ケイカク</t>
    </rPh>
    <rPh sb="6" eb="7">
      <t>ショ</t>
    </rPh>
    <rPh sb="8" eb="10">
      <t>キテイ</t>
    </rPh>
    <rPh sb="16" eb="17">
      <t>カイ</t>
    </rPh>
    <rPh sb="17" eb="18">
      <t>アタ</t>
    </rPh>
    <rPh sb="20" eb="22">
      <t>ゴウケイ</t>
    </rPh>
    <rPh sb="22" eb="25">
      <t>コウモクスウ</t>
    </rPh>
    <rPh sb="26" eb="27">
      <t>サ</t>
    </rPh>
    <rPh sb="29" eb="31">
      <t>シンチョウ</t>
    </rPh>
    <rPh sb="32" eb="34">
      <t>タイジュウ</t>
    </rPh>
    <rPh sb="35" eb="38">
      <t>シンデンズ</t>
    </rPh>
    <rPh sb="39" eb="41">
      <t>タンジュン</t>
    </rPh>
    <rPh sb="42" eb="43">
      <t>セン</t>
    </rPh>
    <rPh sb="43" eb="44">
      <t>トウ</t>
    </rPh>
    <rPh sb="45" eb="46">
      <t>フク</t>
    </rPh>
    <phoneticPr fontId="2"/>
  </si>
  <si>
    <t>薬物の体内動態測定等のために時間を追って行われる採血や採尿の1回の来院（診察）当たりの回数を指す。採血が1つの採血管で複数に分かれる場合は1回と数える。なお、留置針を使用し異なる時点で採血する場合は、採血時点の数を採血回数とする。</t>
    <rPh sb="0" eb="2">
      <t>ヤクブツ</t>
    </rPh>
    <rPh sb="3" eb="5">
      <t>タイナイ</t>
    </rPh>
    <rPh sb="5" eb="7">
      <t>ドウタイ</t>
    </rPh>
    <rPh sb="7" eb="9">
      <t>ソクテイ</t>
    </rPh>
    <rPh sb="9" eb="10">
      <t>トウ</t>
    </rPh>
    <rPh sb="14" eb="16">
      <t>ジカン</t>
    </rPh>
    <rPh sb="17" eb="18">
      <t>オ</t>
    </rPh>
    <rPh sb="20" eb="21">
      <t>オコナ</t>
    </rPh>
    <rPh sb="24" eb="26">
      <t>サイケツ</t>
    </rPh>
    <rPh sb="27" eb="29">
      <t>サイニョウ</t>
    </rPh>
    <rPh sb="31" eb="32">
      <t>カイ</t>
    </rPh>
    <rPh sb="33" eb="35">
      <t>ライイン</t>
    </rPh>
    <rPh sb="36" eb="38">
      <t>シンサツ</t>
    </rPh>
    <rPh sb="39" eb="40">
      <t>ア</t>
    </rPh>
    <rPh sb="43" eb="45">
      <t>カイスウ</t>
    </rPh>
    <rPh sb="46" eb="47">
      <t>サ</t>
    </rPh>
    <rPh sb="49" eb="51">
      <t>サイケツ</t>
    </rPh>
    <rPh sb="55" eb="58">
      <t>サイケツカン</t>
    </rPh>
    <rPh sb="59" eb="61">
      <t>フクスウ</t>
    </rPh>
    <rPh sb="62" eb="63">
      <t>ワ</t>
    </rPh>
    <rPh sb="66" eb="68">
      <t>バアイ</t>
    </rPh>
    <rPh sb="70" eb="71">
      <t>カイ</t>
    </rPh>
    <rPh sb="72" eb="73">
      <t>カゾ</t>
    </rPh>
    <rPh sb="79" eb="82">
      <t>リュウチシン</t>
    </rPh>
    <rPh sb="83" eb="85">
      <t>シヨウ</t>
    </rPh>
    <rPh sb="86" eb="87">
      <t>コト</t>
    </rPh>
    <rPh sb="89" eb="91">
      <t>ジテン</t>
    </rPh>
    <rPh sb="92" eb="94">
      <t>サイケツ</t>
    </rPh>
    <rPh sb="96" eb="98">
      <t>バアイ</t>
    </rPh>
    <rPh sb="100" eb="104">
      <t>サイケツジテン</t>
    </rPh>
    <rPh sb="105" eb="106">
      <t>カズ</t>
    </rPh>
    <rPh sb="107" eb="111">
      <t>サイケツカイスウ</t>
    </rPh>
    <phoneticPr fontId="2"/>
  </si>
  <si>
    <t>骨髄生検も含む。</t>
    <rPh sb="0" eb="2">
      <t>コツズイ</t>
    </rPh>
    <rPh sb="2" eb="4">
      <t>セイケン</t>
    </rPh>
    <rPh sb="5" eb="6">
      <t>フク</t>
    </rPh>
    <phoneticPr fontId="2"/>
  </si>
  <si>
    <t>文書等には治験結果報告書（ケースカード）は含まない。また、枚数は原稿用紙に換算した枚数とする。</t>
    <rPh sb="0" eb="3">
      <t>ブンショトウ</t>
    </rPh>
    <rPh sb="5" eb="7">
      <t>チケン</t>
    </rPh>
    <rPh sb="7" eb="9">
      <t>ケッカ</t>
    </rPh>
    <rPh sb="9" eb="12">
      <t>ホウコクショ</t>
    </rPh>
    <rPh sb="21" eb="22">
      <t>フク</t>
    </rPh>
    <rPh sb="29" eb="31">
      <t>マイスウ</t>
    </rPh>
    <rPh sb="32" eb="36">
      <t>ゲンコウヨウシ</t>
    </rPh>
    <rPh sb="37" eb="39">
      <t>カンサン</t>
    </rPh>
    <rPh sb="41" eb="43">
      <t>マイスウ</t>
    </rPh>
    <phoneticPr fontId="2"/>
  </si>
  <si>
    <t>個々の治験（医療機器）について、要素毎に該当するポイントを求め、そのポイントを合計したものをその試験のポイント数とする。</t>
    <rPh sb="0" eb="2">
      <t>ココ</t>
    </rPh>
    <rPh sb="3" eb="5">
      <t>チケン</t>
    </rPh>
    <rPh sb="6" eb="10">
      <t>イリョウキキ</t>
    </rPh>
    <rPh sb="16" eb="18">
      <t>ヨウソ</t>
    </rPh>
    <rPh sb="18" eb="19">
      <t>ゴト</t>
    </rPh>
    <rPh sb="20" eb="22">
      <t>ガイトウ</t>
    </rPh>
    <rPh sb="29" eb="30">
      <t>モト</t>
    </rPh>
    <rPh sb="39" eb="41">
      <t>ゴウケイ</t>
    </rPh>
    <rPh sb="48" eb="50">
      <t>シケン</t>
    </rPh>
    <rPh sb="55" eb="56">
      <t>スウ</t>
    </rPh>
    <phoneticPr fontId="2"/>
  </si>
  <si>
    <t>他の適用に国内で承認</t>
    <rPh sb="1" eb="3">
      <t>テキヨウ</t>
    </rPh>
    <rPh sb="4" eb="6">
      <t>コクナイ</t>
    </rPh>
    <rPh sb="7" eb="9">
      <t>ショウニン</t>
    </rPh>
    <phoneticPr fontId="2"/>
  </si>
  <si>
    <t>同一適用に欧米で承認</t>
    <rPh sb="0" eb="1">
      <t>ドウイツ</t>
    </rPh>
    <rPh sb="1" eb="3">
      <t>テキヨウ</t>
    </rPh>
    <rPh sb="4" eb="6">
      <t>オウベイ</t>
    </rPh>
    <rPh sb="7" eb="9">
      <t>ショウニン</t>
    </rPh>
    <phoneticPr fontId="2"/>
  </si>
  <si>
    <t>未承認</t>
    <rPh sb="0" eb="3">
      <t>ミショウニン</t>
    </rPh>
    <phoneticPr fontId="2"/>
  </si>
  <si>
    <t>5回以内</t>
    <rPh sb="1" eb="2">
      <t>カイ</t>
    </rPh>
    <rPh sb="2" eb="4">
      <t>イナイ</t>
    </rPh>
    <phoneticPr fontId="2"/>
  </si>
  <si>
    <t>6～20回</t>
    <rPh sb="4" eb="5">
      <t>カイ</t>
    </rPh>
    <phoneticPr fontId="2"/>
  </si>
  <si>
    <t>21～25回</t>
    <rPh sb="5" eb="6">
      <t>カイ</t>
    </rPh>
    <phoneticPr fontId="2"/>
  </si>
  <si>
    <t>26回以上</t>
    <rPh sb="2" eb="5">
      <t>カイイジョウ</t>
    </rPh>
    <phoneticPr fontId="2"/>
  </si>
  <si>
    <t>51項目～100項目</t>
    <rPh sb="2" eb="4">
      <t>コウモク</t>
    </rPh>
    <rPh sb="8" eb="10">
      <t>コウモク</t>
    </rPh>
    <phoneticPr fontId="2"/>
  </si>
  <si>
    <t>Ｎ1</t>
    <phoneticPr fontId="2"/>
  </si>
  <si>
    <t>Ｎ2</t>
    <phoneticPr fontId="2"/>
  </si>
  <si>
    <t>機器の種類</t>
    <rPh sb="0" eb="2">
      <t>キキ</t>
    </rPh>
    <rPh sb="3" eb="5">
      <t>シュルイ</t>
    </rPh>
    <phoneticPr fontId="2"/>
  </si>
  <si>
    <t>大型医療機器の設置管理</t>
    <rPh sb="0" eb="2">
      <t>オオガタ</t>
    </rPh>
    <rPh sb="2" eb="6">
      <t>イリョウキキ</t>
    </rPh>
    <rPh sb="7" eb="9">
      <t>セッチ</t>
    </rPh>
    <rPh sb="9" eb="11">
      <t>カンリ</t>
    </rPh>
    <phoneticPr fontId="2"/>
  </si>
  <si>
    <t>診療報酬点数の少ない診療法を習得する関係者</t>
    <rPh sb="0" eb="6">
      <t>シンリョウホウシュウテンスウ</t>
    </rPh>
    <rPh sb="7" eb="8">
      <t>スク</t>
    </rPh>
    <rPh sb="10" eb="12">
      <t>シンリョウ</t>
    </rPh>
    <rPh sb="12" eb="13">
      <t>ホウ</t>
    </rPh>
    <rPh sb="14" eb="16">
      <t>シュウトク</t>
    </rPh>
    <rPh sb="18" eb="21">
      <t>カンケイシャ</t>
    </rPh>
    <phoneticPr fontId="2"/>
  </si>
  <si>
    <t>試験の種類</t>
    <rPh sb="0" eb="2">
      <t>シケン</t>
    </rPh>
    <rPh sb="3" eb="5">
      <t>シュルイ</t>
    </rPh>
    <phoneticPr fontId="2"/>
  </si>
  <si>
    <t>医療機器の使用目的</t>
    <rPh sb="0" eb="4">
      <t>イリョウキキ</t>
    </rPh>
    <rPh sb="5" eb="9">
      <t>シヨウモクテキ</t>
    </rPh>
    <phoneticPr fontId="2"/>
  </si>
  <si>
    <t>治療機器製造承認の状況</t>
    <rPh sb="0" eb="2">
      <t>チリョウ</t>
    </rPh>
    <rPh sb="2" eb="4">
      <t>キキ</t>
    </rPh>
    <rPh sb="4" eb="6">
      <t>セイゾウ</t>
    </rPh>
    <rPh sb="6" eb="8">
      <t>ショウニン</t>
    </rPh>
    <rPh sb="9" eb="11">
      <t>ジョウキョウ</t>
    </rPh>
    <phoneticPr fontId="2"/>
  </si>
  <si>
    <t>対照機器の使用</t>
    <rPh sb="0" eb="2">
      <t>タイショウ</t>
    </rPh>
    <rPh sb="2" eb="4">
      <t>キキ</t>
    </rPh>
    <rPh sb="5" eb="7">
      <t>シヨウ</t>
    </rPh>
    <phoneticPr fontId="2"/>
  </si>
  <si>
    <t>臨床検査・自他覚症状観察項目数（受診1回当り）
（受診1回当り）</t>
    <rPh sb="0" eb="4">
      <t>リンショウケンサ</t>
    </rPh>
    <rPh sb="5" eb="6">
      <t>ジ</t>
    </rPh>
    <rPh sb="6" eb="8">
      <t>タカク</t>
    </rPh>
    <rPh sb="8" eb="10">
      <t>ショウジョウ</t>
    </rPh>
    <rPh sb="10" eb="12">
      <t>カンサツ</t>
    </rPh>
    <rPh sb="12" eb="14">
      <t>コウモク</t>
    </rPh>
    <rPh sb="14" eb="15">
      <t>スウ</t>
    </rPh>
    <rPh sb="16" eb="18">
      <t>ジュシン</t>
    </rPh>
    <rPh sb="19" eb="20">
      <t>カイ</t>
    </rPh>
    <rPh sb="20" eb="21">
      <t>アタ</t>
    </rPh>
    <rPh sb="25" eb="27">
      <t>ジュシン</t>
    </rPh>
    <rPh sb="28" eb="29">
      <t>カイ</t>
    </rPh>
    <rPh sb="29" eb="30">
      <t>アタ</t>
    </rPh>
    <phoneticPr fontId="2"/>
  </si>
  <si>
    <t>体内留置を行わない医療機器</t>
    <rPh sb="0" eb="2">
      <t>タイナイ</t>
    </rPh>
    <rPh sb="2" eb="4">
      <t>リュウチ</t>
    </rPh>
    <rPh sb="5" eb="6">
      <t>オコナ</t>
    </rPh>
    <rPh sb="9" eb="13">
      <t>イリョウキキ</t>
    </rPh>
    <phoneticPr fontId="2"/>
  </si>
  <si>
    <t>患者の体内に手術等により留置を行う医療機器</t>
    <rPh sb="0" eb="1">
      <t>カンジャ</t>
    </rPh>
    <rPh sb="2" eb="4">
      <t>タイナイ</t>
    </rPh>
    <rPh sb="5" eb="8">
      <t>シュジュツトウ</t>
    </rPh>
    <rPh sb="11" eb="13">
      <t>リュウチ</t>
    </rPh>
    <rPh sb="14" eb="15">
      <t>オコナ</t>
    </rPh>
    <rPh sb="16" eb="20">
      <t>イリョウキキ</t>
    </rPh>
    <phoneticPr fontId="2"/>
  </si>
  <si>
    <t>体内と対外を24時間以上連結する医療機器</t>
    <rPh sb="0" eb="1">
      <t>タイナイ</t>
    </rPh>
    <rPh sb="2" eb="4">
      <t>タイガイ</t>
    </rPh>
    <rPh sb="7" eb="9">
      <t>ジカン</t>
    </rPh>
    <rPh sb="9" eb="11">
      <t>イジョウ</t>
    </rPh>
    <rPh sb="11" eb="13">
      <t>レンケツ</t>
    </rPh>
    <rPh sb="15" eb="19">
      <t>イリョウキキ</t>
    </rPh>
    <phoneticPr fontId="2"/>
  </si>
  <si>
    <t>1～10人</t>
    <rPh sb="4" eb="5">
      <t>ニン</t>
    </rPh>
    <phoneticPr fontId="2"/>
  </si>
  <si>
    <t>11人以上</t>
    <rPh sb="1" eb="2">
      <t>ニン</t>
    </rPh>
    <rPh sb="2" eb="4">
      <t>イジョウ</t>
    </rPh>
    <phoneticPr fontId="2"/>
  </si>
  <si>
    <t>ピボタル試験</t>
    <rPh sb="4" eb="6">
      <t>シケン</t>
    </rPh>
    <phoneticPr fontId="2"/>
  </si>
  <si>
    <t>パイロット試験</t>
    <rPh sb="4" eb="6">
      <t>シケン</t>
    </rPh>
    <phoneticPr fontId="2"/>
  </si>
  <si>
    <t>パイロット試験
（first in human）</t>
    <rPh sb="4" eb="5">
      <t>シキ</t>
    </rPh>
    <rPh sb="5" eb="7">
      <t>シケン</t>
    </rPh>
    <phoneticPr fontId="2"/>
  </si>
  <si>
    <t>Ｌ～Ｑ 計（契約単位）</t>
    <rPh sb="6" eb="8">
      <t>ケイヤク</t>
    </rPh>
    <rPh sb="8" eb="10">
      <t>タンイ</t>
    </rPh>
    <phoneticPr fontId="2"/>
  </si>
  <si>
    <t>小児、成人（高齢者、意識障害者等）</t>
    <rPh sb="0" eb="2">
      <t>ショウニ</t>
    </rPh>
    <rPh sb="3" eb="5">
      <t>セイジン</t>
    </rPh>
    <rPh sb="6" eb="9">
      <t>コウレイシャ</t>
    </rPh>
    <rPh sb="10" eb="12">
      <t>イシキ</t>
    </rPh>
    <rPh sb="12" eb="14">
      <t>ショウガイ</t>
    </rPh>
    <rPh sb="14" eb="15">
      <t>シャ</t>
    </rPh>
    <rPh sb="15" eb="16">
      <t>トウ</t>
    </rPh>
    <phoneticPr fontId="2"/>
  </si>
  <si>
    <t>新生児、
低体重出生児</t>
    <rPh sb="0" eb="3">
      <t>シンセイジ</t>
    </rPh>
    <rPh sb="5" eb="8">
      <t>テイタイジュウ</t>
    </rPh>
    <rPh sb="8" eb="10">
      <t>シュッショウ</t>
    </rPh>
    <rPh sb="10" eb="11">
      <t>ジ</t>
    </rPh>
    <phoneticPr fontId="2"/>
  </si>
  <si>
    <t>計</t>
    <rPh sb="0" eb="1">
      <t>ケイ</t>
    </rPh>
    <phoneticPr fontId="2"/>
  </si>
  <si>
    <t>調剤及び出庫回数</t>
    <rPh sb="0" eb="2">
      <t>チョウザイ</t>
    </rPh>
    <rPh sb="2" eb="3">
      <t>オヨ</t>
    </rPh>
    <rPh sb="4" eb="6">
      <t>シュッコ</t>
    </rPh>
    <rPh sb="6" eb="8">
      <t>カイスウ</t>
    </rPh>
    <phoneticPr fontId="2"/>
  </si>
  <si>
    <t>再生医療等製品の調整</t>
    <rPh sb="0" eb="4">
      <t>サイセイイリョウ</t>
    </rPh>
    <rPh sb="4" eb="5">
      <t>トウ</t>
    </rPh>
    <rPh sb="5" eb="7">
      <t>セイヒン</t>
    </rPh>
    <rPh sb="8" eb="10">
      <t>チョウセイ</t>
    </rPh>
    <phoneticPr fontId="2"/>
  </si>
  <si>
    <t>保存状況</t>
    <rPh sb="0" eb="2">
      <t>ホゾン</t>
    </rPh>
    <rPh sb="2" eb="4">
      <t>ジョウキョウ</t>
    </rPh>
    <phoneticPr fontId="2"/>
  </si>
  <si>
    <t>温度管理の有無</t>
    <rPh sb="0" eb="4">
      <t>オンドカンリ</t>
    </rPh>
    <rPh sb="5" eb="7">
      <t>ウム</t>
    </rPh>
    <phoneticPr fontId="2"/>
  </si>
  <si>
    <t>IVRS登録の有無</t>
    <rPh sb="4" eb="6">
      <t>トウロク</t>
    </rPh>
    <rPh sb="7" eb="9">
      <t>ウム</t>
    </rPh>
    <phoneticPr fontId="2"/>
  </si>
  <si>
    <t>時間外対応の有無</t>
    <rPh sb="0" eb="3">
      <t>ジカンガイ</t>
    </rPh>
    <rPh sb="3" eb="5">
      <t>タイオウ</t>
    </rPh>
    <rPh sb="6" eb="8">
      <t>ウム</t>
    </rPh>
    <phoneticPr fontId="2"/>
  </si>
  <si>
    <t>盲検／非盲検薬剤師の有無</t>
    <rPh sb="0" eb="2">
      <t>モウケン</t>
    </rPh>
    <rPh sb="3" eb="6">
      <t>ヒモウケン</t>
    </rPh>
    <rPh sb="6" eb="9">
      <t>ヤクザイシ</t>
    </rPh>
    <rPh sb="10" eb="12">
      <t>ウム</t>
    </rPh>
    <phoneticPr fontId="2"/>
  </si>
  <si>
    <t>特殊フィルター・ルートの限定</t>
    <rPh sb="0" eb="2">
      <t>トクシュ</t>
    </rPh>
    <rPh sb="12" eb="14">
      <t>ゲンテイ</t>
    </rPh>
    <phoneticPr fontId="2"/>
  </si>
  <si>
    <t>調製後のブラインドの有無</t>
    <rPh sb="0" eb="3">
      <t>チョウセイゴ</t>
    </rPh>
    <rPh sb="10" eb="12">
      <t>ウム</t>
    </rPh>
    <phoneticPr fontId="2"/>
  </si>
  <si>
    <t>再生医療等製品の回収</t>
    <rPh sb="0" eb="5">
      <t>サイセイイリョウトウ</t>
    </rPh>
    <rPh sb="5" eb="7">
      <t>セイヒン</t>
    </rPh>
    <rPh sb="8" eb="10">
      <t>カイシュウ</t>
    </rPh>
    <phoneticPr fontId="2"/>
  </si>
  <si>
    <t>滅菌処理・廃棄</t>
    <rPh sb="0" eb="2">
      <t>メッキン</t>
    </rPh>
    <rPh sb="2" eb="4">
      <t>ショリ</t>
    </rPh>
    <rPh sb="5" eb="7">
      <t>ハイキ</t>
    </rPh>
    <phoneticPr fontId="2"/>
  </si>
  <si>
    <t>治療期間</t>
    <rPh sb="0" eb="4">
      <t>チリョウキカン</t>
    </rPh>
    <phoneticPr fontId="2"/>
  </si>
  <si>
    <t>Ａ～Ｎ 計</t>
    <phoneticPr fontId="2"/>
  </si>
  <si>
    <t>4週に4回以上</t>
    <rPh sb="0" eb="1">
      <t>シュウ</t>
    </rPh>
    <rPh sb="3" eb="4">
      <t>カイ</t>
    </rPh>
    <rPh sb="4" eb="6">
      <t>イジョウ</t>
    </rPh>
    <phoneticPr fontId="2"/>
  </si>
  <si>
    <t>単回</t>
    <rPh sb="0" eb="1">
      <t>カイ</t>
    </rPh>
    <phoneticPr fontId="2"/>
  </si>
  <si>
    <t>2～5回</t>
    <rPh sb="3" eb="4">
      <t>カイ</t>
    </rPh>
    <phoneticPr fontId="2"/>
  </si>
  <si>
    <t>6～9回</t>
    <rPh sb="3" eb="4">
      <t>カイ</t>
    </rPh>
    <phoneticPr fontId="2"/>
  </si>
  <si>
    <t>10回以上</t>
    <rPh sb="1" eb="2">
      <t>カイ</t>
    </rPh>
    <rPh sb="2" eb="4">
      <t>イジョウ</t>
    </rPh>
    <phoneticPr fontId="2"/>
  </si>
  <si>
    <t>室温</t>
    <rPh sb="0" eb="2">
      <t>シツオン</t>
    </rPh>
    <phoneticPr fontId="2"/>
  </si>
  <si>
    <t>冷所</t>
    <rPh sb="0" eb="1">
      <t>レイショ</t>
    </rPh>
    <phoneticPr fontId="2"/>
  </si>
  <si>
    <t>冷凍</t>
    <rPh sb="0" eb="1">
      <t>レイトウ</t>
    </rPh>
    <phoneticPr fontId="2"/>
  </si>
  <si>
    <t>-80℃以下</t>
    <rPh sb="4" eb="6">
      <t>イカ</t>
    </rPh>
    <phoneticPr fontId="2"/>
  </si>
  <si>
    <t>有り</t>
    <rPh sb="0" eb="1">
      <t>ア</t>
    </rPh>
    <phoneticPr fontId="2"/>
  </si>
  <si>
    <t>(治験製品の保存・管理)</t>
    <rPh sb="1" eb="3">
      <t>チケン</t>
    </rPh>
    <rPh sb="3" eb="5">
      <t>セイヒン</t>
    </rPh>
    <rPh sb="6" eb="8">
      <t>ホゾン</t>
    </rPh>
    <rPh sb="9" eb="11">
      <t>カンリ</t>
    </rPh>
    <phoneticPr fontId="2"/>
  </si>
  <si>
    <t>別表3</t>
    <rPh sb="0" eb="2">
      <t>ベッピョウ</t>
    </rPh>
    <phoneticPr fontId="2"/>
  </si>
  <si>
    <t>別表2</t>
    <rPh sb="0" eb="2">
      <t>ベッピョウ</t>
    </rPh>
    <phoneticPr fontId="2"/>
  </si>
  <si>
    <t>別表4</t>
    <rPh sb="0" eb="2">
      <t>ベッピョウ</t>
    </rPh>
    <phoneticPr fontId="2"/>
  </si>
  <si>
    <t>臨床試験研究経費ポイント算出表（治験：医薬品）</t>
    <rPh sb="0" eb="4">
      <t>リンショウシケン</t>
    </rPh>
    <rPh sb="4" eb="6">
      <t>ケンキュウ</t>
    </rPh>
    <rPh sb="6" eb="8">
      <t>ケイヒ</t>
    </rPh>
    <rPh sb="12" eb="15">
      <t>サンシュツヒョウ</t>
    </rPh>
    <rPh sb="16" eb="18">
      <t>チケン</t>
    </rPh>
    <rPh sb="19" eb="22">
      <t>イヤクヒン</t>
    </rPh>
    <phoneticPr fontId="2"/>
  </si>
  <si>
    <t>臨床試験研究経費ポイント算出表（治験：医療機器）</t>
    <rPh sb="0" eb="2">
      <t>リンショウ</t>
    </rPh>
    <rPh sb="2" eb="4">
      <t>シケン</t>
    </rPh>
    <rPh sb="4" eb="6">
      <t>ケンキュウ</t>
    </rPh>
    <rPh sb="6" eb="8">
      <t>ケイヒ</t>
    </rPh>
    <rPh sb="12" eb="15">
      <t>サンシュツヒョウ</t>
    </rPh>
    <rPh sb="16" eb="18">
      <t>チケン</t>
    </rPh>
    <rPh sb="19" eb="23">
      <t>イリョウキキ</t>
    </rPh>
    <phoneticPr fontId="2"/>
  </si>
  <si>
    <t>治験製品管理経費ポイント算出表（治験：再生医療等製品）</t>
    <rPh sb="0" eb="2">
      <t>チケン</t>
    </rPh>
    <rPh sb="2" eb="4">
      <t>セイヒン</t>
    </rPh>
    <rPh sb="4" eb="6">
      <t>カンリ</t>
    </rPh>
    <rPh sb="6" eb="8">
      <t>ケイヒ</t>
    </rPh>
    <rPh sb="12" eb="15">
      <t>サンシュツヒョウ</t>
    </rPh>
    <rPh sb="16" eb="18">
      <t>チケン</t>
    </rPh>
    <rPh sb="19" eb="21">
      <t>サイセイ</t>
    </rPh>
    <rPh sb="21" eb="23">
      <t>イリョウ</t>
    </rPh>
    <rPh sb="23" eb="24">
      <t>トウ</t>
    </rPh>
    <rPh sb="24" eb="26">
      <t>セイヒン</t>
    </rPh>
    <phoneticPr fontId="2"/>
  </si>
  <si>
    <t>別表5</t>
    <rPh sb="0" eb="2">
      <t>ベッピョウ</t>
    </rPh>
    <phoneticPr fontId="2"/>
  </si>
  <si>
    <t>臨床試験研究経費ポイント算出表（治験：再生医療等製品）</t>
    <rPh sb="0" eb="2">
      <t>リンショウ</t>
    </rPh>
    <rPh sb="2" eb="4">
      <t>シケン</t>
    </rPh>
    <rPh sb="4" eb="6">
      <t>ケンキュウ</t>
    </rPh>
    <rPh sb="6" eb="8">
      <t>ケイヒ</t>
    </rPh>
    <rPh sb="12" eb="15">
      <t>サンシュツヒョウ</t>
    </rPh>
    <rPh sb="16" eb="18">
      <t>チケン</t>
    </rPh>
    <rPh sb="19" eb="21">
      <t>サイセイ</t>
    </rPh>
    <rPh sb="21" eb="23">
      <t>イリョウ</t>
    </rPh>
    <rPh sb="23" eb="24">
      <t>トウ</t>
    </rPh>
    <rPh sb="24" eb="26">
      <t>セイヒン</t>
    </rPh>
    <phoneticPr fontId="2"/>
  </si>
  <si>
    <t>対照の使用</t>
    <rPh sb="0" eb="2">
      <t>タイショウ</t>
    </rPh>
    <rPh sb="3" eb="5">
      <t>シヨウ</t>
    </rPh>
    <phoneticPr fontId="2"/>
  </si>
  <si>
    <t>被験者の選出（適格／除外基準）</t>
    <rPh sb="0" eb="3">
      <t>ヒケンシャ</t>
    </rPh>
    <rPh sb="4" eb="6">
      <t>センシュツ</t>
    </rPh>
    <rPh sb="7" eb="9">
      <t>テキカク</t>
    </rPh>
    <rPh sb="10" eb="12">
      <t>ジョガイ</t>
    </rPh>
    <rPh sb="12" eb="14">
      <t>キジュン</t>
    </rPh>
    <phoneticPr fontId="2"/>
  </si>
  <si>
    <t>観察回数</t>
    <rPh sb="0" eb="4">
      <t>カンサツカイスウ</t>
    </rPh>
    <phoneticPr fontId="2"/>
  </si>
  <si>
    <t>臨床検査・自他覚症状観察項目数</t>
    <rPh sb="0" eb="2">
      <t>リンショウ</t>
    </rPh>
    <rPh sb="2" eb="4">
      <t>ケンサ</t>
    </rPh>
    <rPh sb="5" eb="8">
      <t>ジタカク</t>
    </rPh>
    <rPh sb="8" eb="10">
      <t>ショウジョウ</t>
    </rPh>
    <rPh sb="10" eb="12">
      <t>カンサツ</t>
    </rPh>
    <rPh sb="12" eb="15">
      <t>コウモクスウ</t>
    </rPh>
    <phoneticPr fontId="2"/>
  </si>
  <si>
    <t>採血方法の侵襲度</t>
    <rPh sb="0" eb="2">
      <t>サイケツ</t>
    </rPh>
    <rPh sb="2" eb="4">
      <t>ホウホウ</t>
    </rPh>
    <rPh sb="5" eb="8">
      <t>シンシュウド</t>
    </rPh>
    <phoneticPr fontId="2"/>
  </si>
  <si>
    <t>採血回数</t>
    <rPh sb="0" eb="4">
      <t>サイケツカイスウ</t>
    </rPh>
    <phoneticPr fontId="2"/>
  </si>
  <si>
    <t>投与回路</t>
    <rPh sb="0" eb="2">
      <t>トウヨ</t>
    </rPh>
    <rPh sb="2" eb="4">
      <t>カイロ</t>
    </rPh>
    <phoneticPr fontId="2"/>
  </si>
  <si>
    <t>非侵襲的な機能検査、画像診断等</t>
    <rPh sb="0" eb="4">
      <t>ヒシンシュウテキ</t>
    </rPh>
    <rPh sb="5" eb="7">
      <t>キノウ</t>
    </rPh>
    <rPh sb="7" eb="9">
      <t>ケンサ</t>
    </rPh>
    <rPh sb="10" eb="12">
      <t>ガゾウ</t>
    </rPh>
    <rPh sb="12" eb="14">
      <t>シンダン</t>
    </rPh>
    <rPh sb="14" eb="15">
      <t>トウ</t>
    </rPh>
    <phoneticPr fontId="2"/>
  </si>
  <si>
    <t>加工処理</t>
    <rPh sb="0" eb="4">
      <t>カコウショリ</t>
    </rPh>
    <phoneticPr fontId="2"/>
  </si>
  <si>
    <t>カルタヘナ対応</t>
    <rPh sb="5" eb="7">
      <t>タイオウ</t>
    </rPh>
    <phoneticPr fontId="2"/>
  </si>
  <si>
    <t>病理スライド作成</t>
    <rPh sb="0" eb="2">
      <t>ビョウリ</t>
    </rPh>
    <rPh sb="6" eb="8">
      <t>サクセイ</t>
    </rPh>
    <phoneticPr fontId="2"/>
  </si>
  <si>
    <t>侵襲を伴う検査・測定</t>
    <rPh sb="0" eb="2">
      <t>シンシュウ</t>
    </rPh>
    <rPh sb="3" eb="4">
      <t>トモナ</t>
    </rPh>
    <rPh sb="5" eb="7">
      <t>ケンサ</t>
    </rPh>
    <rPh sb="8" eb="10">
      <t>ソクテイ</t>
    </rPh>
    <phoneticPr fontId="2"/>
  </si>
  <si>
    <t>症例発表</t>
    <rPh sb="0" eb="4">
      <t>ショウレイハッピョウ</t>
    </rPh>
    <phoneticPr fontId="2"/>
  </si>
  <si>
    <t>国際共同試験</t>
    <rPh sb="0" eb="2">
      <t>コクサイ</t>
    </rPh>
    <rPh sb="2" eb="6">
      <t>キョウドウシケン</t>
    </rPh>
    <phoneticPr fontId="2"/>
  </si>
  <si>
    <t>Ａ～Ｐ 計（症例単位）</t>
    <rPh sb="6" eb="8">
      <t>ショウレイ</t>
    </rPh>
    <rPh sb="8" eb="10">
      <t>タンイ</t>
    </rPh>
    <phoneticPr fontId="2"/>
  </si>
  <si>
    <t>Ｑ～Ｔ 計（契約単位）</t>
    <rPh sb="6" eb="8">
      <t>ケイヤク</t>
    </rPh>
    <rPh sb="8" eb="10">
      <t>タンイ</t>
    </rPh>
    <phoneticPr fontId="2"/>
  </si>
  <si>
    <t>成人</t>
    <rPh sb="0" eb="1">
      <t>セイジン</t>
    </rPh>
    <phoneticPr fontId="2"/>
  </si>
  <si>
    <t>小児、成人（高齢者、肝腎障害等合併有）</t>
    <rPh sb="0" eb="1">
      <t>ショウニ</t>
    </rPh>
    <rPh sb="2" eb="4">
      <t>セイジン</t>
    </rPh>
    <rPh sb="5" eb="8">
      <t>コウレイシャ</t>
    </rPh>
    <rPh sb="9" eb="10">
      <t>カン</t>
    </rPh>
    <rPh sb="10" eb="11">
      <t>ジン</t>
    </rPh>
    <rPh sb="11" eb="13">
      <t>ショウガイ</t>
    </rPh>
    <rPh sb="13" eb="14">
      <t>トウ</t>
    </rPh>
    <rPh sb="14" eb="17">
      <t>ガッペイアリ</t>
    </rPh>
    <phoneticPr fontId="2"/>
  </si>
  <si>
    <t>新生児、低体重出生児</t>
    <rPh sb="0" eb="2">
      <t>シンセイジ</t>
    </rPh>
    <rPh sb="3" eb="6">
      <t>テイタイジュウ</t>
    </rPh>
    <rPh sb="6" eb="8">
      <t>シュッショウ</t>
    </rPh>
    <rPh sb="8" eb="9">
      <t>ジ</t>
    </rPh>
    <phoneticPr fontId="2"/>
  </si>
  <si>
    <t>19以下</t>
    <rPh sb="1" eb="3">
      <t>イカ</t>
    </rPh>
    <phoneticPr fontId="2"/>
  </si>
  <si>
    <t>4週に1回以内</t>
    <rPh sb="0" eb="1">
      <t>シュウ</t>
    </rPh>
    <rPh sb="3" eb="4">
      <t>カイ</t>
    </rPh>
    <rPh sb="4" eb="6">
      <t>イナイ</t>
    </rPh>
    <phoneticPr fontId="2"/>
  </si>
  <si>
    <t>4週に2回</t>
    <rPh sb="0" eb="1">
      <t>シュウ</t>
    </rPh>
    <rPh sb="3" eb="4">
      <t>カイ</t>
    </rPh>
    <phoneticPr fontId="2"/>
  </si>
  <si>
    <t>25項目以内</t>
    <rPh sb="1" eb="3">
      <t>コウモク</t>
    </rPh>
    <rPh sb="3" eb="5">
      <t>イナイ</t>
    </rPh>
    <phoneticPr fontId="2"/>
  </si>
  <si>
    <t>26～50項目</t>
    <rPh sb="4" eb="6">
      <t>コウモク</t>
    </rPh>
    <phoneticPr fontId="2"/>
  </si>
  <si>
    <t>51～100項目</t>
    <rPh sb="6" eb="8">
      <t>コウモク</t>
    </rPh>
    <phoneticPr fontId="2"/>
  </si>
  <si>
    <t>101項目以上</t>
    <rPh sb="2" eb="4">
      <t>コウモク</t>
    </rPh>
    <rPh sb="4" eb="6">
      <t>イジョウ</t>
    </rPh>
    <phoneticPr fontId="2"/>
  </si>
  <si>
    <t>中等度</t>
    <rPh sb="0" eb="2">
      <t>チュウトウド</t>
    </rPh>
    <phoneticPr fontId="2"/>
  </si>
  <si>
    <t>高度</t>
    <rPh sb="0" eb="1">
      <t>コウド</t>
    </rPh>
    <phoneticPr fontId="2"/>
  </si>
  <si>
    <t>外用</t>
    <rPh sb="0" eb="2">
      <t>ガイヨウ</t>
    </rPh>
    <phoneticPr fontId="2"/>
  </si>
  <si>
    <t>注射</t>
    <rPh sb="0" eb="1">
      <t>チュウシャ</t>
    </rPh>
    <phoneticPr fontId="2"/>
  </si>
  <si>
    <t>手術を伴うもの</t>
    <rPh sb="0" eb="1">
      <t>シュジュツ</t>
    </rPh>
    <rPh sb="2" eb="3">
      <t>トモナ</t>
    </rPh>
    <phoneticPr fontId="2"/>
  </si>
  <si>
    <t>採血（100ml未満）</t>
    <rPh sb="0" eb="1">
      <t>サイケツ</t>
    </rPh>
    <rPh sb="8" eb="10">
      <t>ミマン</t>
    </rPh>
    <phoneticPr fontId="2"/>
  </si>
  <si>
    <t>採血（100ml以上）</t>
    <rPh sb="0" eb="1">
      <t>サイケツ</t>
    </rPh>
    <rPh sb="7" eb="9">
      <t>イジョウ</t>
    </rPh>
    <phoneticPr fontId="2"/>
  </si>
  <si>
    <t>髄液・組織採取</t>
    <rPh sb="0" eb="2">
      <t>ズイエキ</t>
    </rPh>
    <rPh sb="3" eb="5">
      <t>ソシキ</t>
    </rPh>
    <rPh sb="5" eb="7">
      <t>サイシュ</t>
    </rPh>
    <phoneticPr fontId="2"/>
  </si>
  <si>
    <t>有り（第二種）</t>
    <rPh sb="0" eb="1">
      <t>ア</t>
    </rPh>
    <rPh sb="3" eb="6">
      <t>ダイニシュ</t>
    </rPh>
    <phoneticPr fontId="2"/>
  </si>
  <si>
    <t>1回</t>
    <rPh sb="0" eb="1">
      <t>カイ</t>
    </rPh>
    <phoneticPr fontId="2"/>
  </si>
  <si>
    <t>30枚以内</t>
    <rPh sb="1" eb="2">
      <t>マイ</t>
    </rPh>
    <rPh sb="2" eb="4">
      <t>イナイ</t>
    </rPh>
    <phoneticPr fontId="2"/>
  </si>
  <si>
    <t>51～100枚</t>
    <rPh sb="6" eb="7">
      <t>マイ</t>
    </rPh>
    <phoneticPr fontId="2"/>
  </si>
  <si>
    <t>Ⅱ相・Ⅲ相</t>
    <rPh sb="0" eb="1">
      <t>ソウ</t>
    </rPh>
    <rPh sb="3" eb="4">
      <t>ソウ</t>
    </rPh>
    <phoneticPr fontId="2"/>
  </si>
  <si>
    <t>Ⅰ相（first in human）</t>
    <rPh sb="1" eb="2">
      <t>ソウ</t>
    </rPh>
    <phoneticPr fontId="2"/>
  </si>
  <si>
    <t>該当（日本語対応）</t>
    <rPh sb="0" eb="1">
      <t>ガイトウ</t>
    </rPh>
    <rPh sb="2" eb="7">
      <t>ニホンゴタイオウ</t>
    </rPh>
    <phoneticPr fontId="2"/>
  </si>
  <si>
    <t>該当（英語対応）</t>
    <rPh sb="0" eb="1">
      <t>ガイトウ</t>
    </rPh>
    <rPh sb="2" eb="4">
      <t>エイゴ</t>
    </rPh>
    <rPh sb="4" eb="6">
      <t>タイオウ</t>
    </rPh>
    <phoneticPr fontId="2"/>
  </si>
  <si>
    <t>臨床試験薬管理経費ポイント算出表（製造販売後臨床試験：医薬品）</t>
    <rPh sb="0" eb="2">
      <t>リンショウ</t>
    </rPh>
    <rPh sb="2" eb="4">
      <t>シケン</t>
    </rPh>
    <rPh sb="4" eb="5">
      <t>ヤク</t>
    </rPh>
    <rPh sb="5" eb="7">
      <t>カンリ</t>
    </rPh>
    <rPh sb="7" eb="9">
      <t>ケイヒ</t>
    </rPh>
    <rPh sb="13" eb="16">
      <t>サンシュツヒョウ</t>
    </rPh>
    <rPh sb="17" eb="22">
      <t>セイゾウハンバイゴ</t>
    </rPh>
    <rPh sb="22" eb="26">
      <t>リンショウシケン</t>
    </rPh>
    <rPh sb="27" eb="30">
      <t>イヤクヒン</t>
    </rPh>
    <phoneticPr fontId="2"/>
  </si>
  <si>
    <t>個々の製造販売後臨床試験（医薬品）について、要素毎に該当するポイントを求め、そのポイントを合計したものをその試験のポイント数とする。</t>
    <rPh sb="0" eb="2">
      <t>ココ</t>
    </rPh>
    <rPh sb="3" eb="5">
      <t>セイゾウ</t>
    </rPh>
    <rPh sb="5" eb="8">
      <t>ハンバイゴ</t>
    </rPh>
    <rPh sb="8" eb="12">
      <t>リンショウシケン</t>
    </rPh>
    <rPh sb="13" eb="16">
      <t>イヤクヒン</t>
    </rPh>
    <rPh sb="22" eb="24">
      <t>ヨウソ</t>
    </rPh>
    <rPh sb="24" eb="25">
      <t>ゴト</t>
    </rPh>
    <rPh sb="26" eb="28">
      <t>ガイトウ</t>
    </rPh>
    <rPh sb="35" eb="36">
      <t>モト</t>
    </rPh>
    <rPh sb="45" eb="47">
      <t>ゴウケイ</t>
    </rPh>
    <rPh sb="54" eb="56">
      <t>シケン</t>
    </rPh>
    <rPh sb="61" eb="62">
      <t>スウ</t>
    </rPh>
    <phoneticPr fontId="2"/>
  </si>
  <si>
    <t>※1</t>
    <phoneticPr fontId="2"/>
  </si>
  <si>
    <t>※2</t>
    <phoneticPr fontId="2"/>
  </si>
  <si>
    <t>Ａ～Ｔ　計</t>
    <rPh sb="4" eb="5">
      <t>ケイ</t>
    </rPh>
    <phoneticPr fontId="2"/>
  </si>
  <si>
    <t>搬入回数</t>
    <rPh sb="0" eb="2">
      <t>ハンニュウ</t>
    </rPh>
    <rPh sb="2" eb="4">
      <t>カイスウ</t>
    </rPh>
    <phoneticPr fontId="2"/>
  </si>
  <si>
    <t>回収回数</t>
    <rPh sb="0" eb="2">
      <t>カイシュウ</t>
    </rPh>
    <rPh sb="2" eb="4">
      <t>カイスウ</t>
    </rPh>
    <phoneticPr fontId="2"/>
  </si>
  <si>
    <t>放射線医薬品・遺伝子治療用医薬品・細胞／組織加工医薬品　等</t>
    <rPh sb="0" eb="3">
      <t>ホウシャセン</t>
    </rPh>
    <rPh sb="3" eb="6">
      <t>イヤクヒン</t>
    </rPh>
    <rPh sb="7" eb="10">
      <t>イデンシ</t>
    </rPh>
    <rPh sb="10" eb="13">
      <t>チリョウヨウ</t>
    </rPh>
    <rPh sb="13" eb="16">
      <t>イヤクヒン</t>
    </rPh>
    <rPh sb="17" eb="19">
      <t>サイボウ</t>
    </rPh>
    <rPh sb="20" eb="22">
      <t>ソシキ</t>
    </rPh>
    <rPh sb="22" eb="24">
      <t>カコウ</t>
    </rPh>
    <rPh sb="24" eb="27">
      <t>イヤクヒン</t>
    </rPh>
    <rPh sb="28" eb="29">
      <t>トウ</t>
    </rPh>
    <phoneticPr fontId="2"/>
  </si>
  <si>
    <t>（IRB承認年月～エントリー期間最終年月）（月）＋（スクリーニング期間～治験薬投与期間）（月）＋1ヵ月　で算定</t>
    <rPh sb="4" eb="6">
      <t>ショウニン</t>
    </rPh>
    <rPh sb="6" eb="8">
      <t>ネンゲツ</t>
    </rPh>
    <rPh sb="14" eb="16">
      <t>キカン</t>
    </rPh>
    <rPh sb="16" eb="18">
      <t>サイシュウ</t>
    </rPh>
    <rPh sb="18" eb="20">
      <t>ネンゲツ</t>
    </rPh>
    <rPh sb="22" eb="23">
      <t>ツキ</t>
    </rPh>
    <rPh sb="33" eb="35">
      <t>キカン</t>
    </rPh>
    <rPh sb="36" eb="38">
      <t>チケン</t>
    </rPh>
    <rPh sb="38" eb="39">
      <t>ヤク</t>
    </rPh>
    <rPh sb="39" eb="43">
      <t>トウヨキカン</t>
    </rPh>
    <rPh sb="45" eb="46">
      <t>ツキ</t>
    </rPh>
    <rPh sb="50" eb="51">
      <t>ゲツ</t>
    </rPh>
    <rPh sb="53" eb="55">
      <t>サンテイ</t>
    </rPh>
    <phoneticPr fontId="2"/>
  </si>
  <si>
    <r>
      <t>特殊薬品</t>
    </r>
    <r>
      <rPr>
        <sz val="9"/>
        <color theme="1"/>
        <rFont val="ＭＳ 明朝"/>
        <family val="1"/>
        <charset val="128"/>
      </rPr>
      <t>※1</t>
    </r>
    <rPh sb="0" eb="4">
      <t>トクシュヤクヒン</t>
    </rPh>
    <phoneticPr fontId="2"/>
  </si>
  <si>
    <r>
      <t>管理期間</t>
    </r>
    <r>
      <rPr>
        <sz val="9"/>
        <color theme="1"/>
        <rFont val="ＭＳ 明朝"/>
        <family val="1"/>
        <charset val="128"/>
      </rPr>
      <t>※2</t>
    </r>
    <rPh sb="0" eb="4">
      <t>カンリキカン</t>
    </rPh>
    <phoneticPr fontId="2"/>
  </si>
  <si>
    <t>別表6</t>
    <rPh sb="0" eb="2">
      <t>ベッピョウ</t>
    </rPh>
    <phoneticPr fontId="2"/>
  </si>
  <si>
    <t>個々の治験（再生医療等製品）について、要素毎に該当するポイントを求め、そのポイントを合計したものをその試験のポイント数とする。</t>
    <rPh sb="0" eb="2">
      <t>ココ</t>
    </rPh>
    <rPh sb="3" eb="5">
      <t>チケン</t>
    </rPh>
    <rPh sb="6" eb="8">
      <t>サイセイ</t>
    </rPh>
    <rPh sb="8" eb="10">
      <t>イリョウ</t>
    </rPh>
    <rPh sb="10" eb="11">
      <t>トウ</t>
    </rPh>
    <rPh sb="11" eb="13">
      <t>セイヒン</t>
    </rPh>
    <rPh sb="19" eb="21">
      <t>ヨウソ</t>
    </rPh>
    <rPh sb="21" eb="22">
      <t>ゴト</t>
    </rPh>
    <rPh sb="23" eb="25">
      <t>ガイトウ</t>
    </rPh>
    <rPh sb="32" eb="33">
      <t>モト</t>
    </rPh>
    <rPh sb="42" eb="44">
      <t>ゴウケイ</t>
    </rPh>
    <rPh sb="51" eb="53">
      <t>シケン</t>
    </rPh>
    <rPh sb="58" eb="59">
      <t>スウ</t>
    </rPh>
    <phoneticPr fontId="2"/>
  </si>
  <si>
    <t>再審査・再評価申請用に使用される文書等の作成</t>
    <rPh sb="0" eb="3">
      <t>サイシンサ</t>
    </rPh>
    <rPh sb="4" eb="7">
      <t>サイヒョウカ</t>
    </rPh>
    <rPh sb="7" eb="9">
      <t>シンセイ</t>
    </rPh>
    <rPh sb="9" eb="10">
      <t>ヨウ</t>
    </rPh>
    <rPh sb="11" eb="13">
      <t>シヨウ</t>
    </rPh>
    <rPh sb="16" eb="19">
      <t>ブンショトウ</t>
    </rPh>
    <rPh sb="20" eb="22">
      <t>サクセイ</t>
    </rPh>
    <phoneticPr fontId="2"/>
  </si>
  <si>
    <t>Ｑ～Ｒ 計（契約単位）</t>
    <rPh sb="6" eb="8">
      <t>ケイヤク</t>
    </rPh>
    <rPh sb="8" eb="10">
      <t>タンイ</t>
    </rPh>
    <phoneticPr fontId="2"/>
  </si>
  <si>
    <t>Ａ～Ｐ 計（症例単位）</t>
    <rPh sb="6" eb="10">
      <t>ショウレイタンイ</t>
    </rPh>
    <phoneticPr fontId="2"/>
  </si>
  <si>
    <t>別表7</t>
    <rPh sb="0" eb="2">
      <t>ベッピョウ</t>
    </rPh>
    <phoneticPr fontId="2"/>
  </si>
  <si>
    <t>臨床試験研究経費ポイント算出表（製造販売後臨床試験：医薬品）</t>
    <rPh sb="0" eb="4">
      <t>リンショウシケン</t>
    </rPh>
    <rPh sb="4" eb="6">
      <t>ケンキュウ</t>
    </rPh>
    <rPh sb="6" eb="8">
      <t>ケイヒ</t>
    </rPh>
    <rPh sb="12" eb="15">
      <t>サンシュツヒョウ</t>
    </rPh>
    <rPh sb="16" eb="20">
      <t>セイゾウハンバイ</t>
    </rPh>
    <rPh sb="20" eb="21">
      <t>ゴ</t>
    </rPh>
    <rPh sb="21" eb="25">
      <t>リンショウシケン</t>
    </rPh>
    <rPh sb="26" eb="29">
      <t>イヤクヒン</t>
    </rPh>
    <phoneticPr fontId="2"/>
  </si>
  <si>
    <t>個々の製造販売後臨床試験（医薬品）について、要素毎に該当するポイントを求め、そのポイントを合計したものをその試験のポイント数とする。</t>
    <rPh sb="0" eb="2">
      <t>ココ</t>
    </rPh>
    <rPh sb="3" eb="7">
      <t>セイゾウハンバイ</t>
    </rPh>
    <rPh sb="7" eb="8">
      <t>ゴ</t>
    </rPh>
    <rPh sb="8" eb="12">
      <t>リンショウシケン</t>
    </rPh>
    <rPh sb="13" eb="16">
      <t>イヤクヒン</t>
    </rPh>
    <rPh sb="22" eb="24">
      <t>ヨウソ</t>
    </rPh>
    <rPh sb="24" eb="25">
      <t>ゴト</t>
    </rPh>
    <rPh sb="26" eb="28">
      <t>ガイトウ</t>
    </rPh>
    <rPh sb="35" eb="36">
      <t>モト</t>
    </rPh>
    <rPh sb="45" eb="47">
      <t>ゴウケイ</t>
    </rPh>
    <rPh sb="54" eb="56">
      <t>シケン</t>
    </rPh>
    <rPh sb="61" eb="62">
      <t>スウ</t>
    </rPh>
    <phoneticPr fontId="2"/>
  </si>
  <si>
    <t>薬物動態測定等のための採血・採尿回数（受診1回当り）</t>
    <rPh sb="0" eb="4">
      <t>ヤクブツドウタイ</t>
    </rPh>
    <rPh sb="4" eb="6">
      <t>ソクテイ</t>
    </rPh>
    <rPh sb="6" eb="7">
      <t>トウ</t>
    </rPh>
    <rPh sb="11" eb="13">
      <t>サイケツ</t>
    </rPh>
    <rPh sb="14" eb="16">
      <t>サイニョウ</t>
    </rPh>
    <rPh sb="16" eb="18">
      <t>カイスウ</t>
    </rPh>
    <rPh sb="19" eb="21">
      <t>ジュシン</t>
    </rPh>
    <rPh sb="22" eb="23">
      <t>カイ</t>
    </rPh>
    <rPh sb="23" eb="24">
      <t>アタ</t>
    </rPh>
    <phoneticPr fontId="2"/>
  </si>
  <si>
    <t>検体数</t>
    <rPh sb="0" eb="3">
      <t>ケンタイスウ</t>
    </rPh>
    <phoneticPr fontId="2"/>
  </si>
  <si>
    <t>負荷試験</t>
    <rPh sb="0" eb="4">
      <t>フカシケン</t>
    </rPh>
    <phoneticPr fontId="2"/>
  </si>
  <si>
    <t>検体の対象</t>
    <rPh sb="0" eb="2">
      <t>ケンタイ</t>
    </rPh>
    <rPh sb="3" eb="5">
      <t>タイショウ</t>
    </rPh>
    <phoneticPr fontId="2"/>
  </si>
  <si>
    <t>検体収集の難易度</t>
    <rPh sb="0" eb="2">
      <t>ケンタイ</t>
    </rPh>
    <rPh sb="2" eb="4">
      <t>シュウシュウ</t>
    </rPh>
    <rPh sb="5" eb="8">
      <t>ナンイド</t>
    </rPh>
    <phoneticPr fontId="2"/>
  </si>
  <si>
    <t>経過観察</t>
    <rPh sb="0" eb="2">
      <t>ケイカ</t>
    </rPh>
    <rPh sb="2" eb="4">
      <t>カンサツ</t>
    </rPh>
    <phoneticPr fontId="2"/>
  </si>
  <si>
    <t>測定方法</t>
    <rPh sb="0" eb="2">
      <t>ソクテイ</t>
    </rPh>
    <rPh sb="2" eb="4">
      <t>ホウホウ</t>
    </rPh>
    <phoneticPr fontId="2"/>
  </si>
  <si>
    <t>承認申請に使用される文書等の作成</t>
    <rPh sb="0" eb="2">
      <t>ショウニン</t>
    </rPh>
    <rPh sb="2" eb="4">
      <t>シンセイ</t>
    </rPh>
    <rPh sb="5" eb="7">
      <t>シヨウ</t>
    </rPh>
    <rPh sb="10" eb="12">
      <t>ブンショ</t>
    </rPh>
    <rPh sb="12" eb="13">
      <t>トウ</t>
    </rPh>
    <rPh sb="14" eb="16">
      <t>サクセイ</t>
    </rPh>
    <phoneticPr fontId="2"/>
  </si>
  <si>
    <t>Ａ～Ｉ 計</t>
    <phoneticPr fontId="2"/>
  </si>
  <si>
    <t>1．</t>
    <phoneticPr fontId="2"/>
  </si>
  <si>
    <t>2．</t>
    <phoneticPr fontId="2"/>
  </si>
  <si>
    <t>3．</t>
    <phoneticPr fontId="2"/>
  </si>
  <si>
    <t>当該ポイント算出表は、測定項目が新しい品目にかかる臨床性能試験のデータを収集するものについて適用する。</t>
    <rPh sb="0" eb="2">
      <t>トウガイ</t>
    </rPh>
    <rPh sb="6" eb="9">
      <t>サンシュツヒョウ</t>
    </rPh>
    <rPh sb="11" eb="13">
      <t>ソクテイ</t>
    </rPh>
    <rPh sb="13" eb="15">
      <t>コウモク</t>
    </rPh>
    <rPh sb="16" eb="17">
      <t>アタラ</t>
    </rPh>
    <rPh sb="19" eb="21">
      <t>ヒンモク</t>
    </rPh>
    <rPh sb="25" eb="29">
      <t>リンショウセイノウ</t>
    </rPh>
    <rPh sb="29" eb="31">
      <t>シケン</t>
    </rPh>
    <rPh sb="36" eb="38">
      <t>シュウシュウ</t>
    </rPh>
    <rPh sb="46" eb="48">
      <t>テキヨウ</t>
    </rPh>
    <phoneticPr fontId="2"/>
  </si>
  <si>
    <t>「B負荷試験」及び「F経過観察」の欄は、当該臨床性能試験を実施する際に、薬剤負荷試験などの試験を課す場合及び経過観察を課す場合、その課した人数に応じてポイントを算出すること。</t>
    <rPh sb="2" eb="4">
      <t>フカ</t>
    </rPh>
    <rPh sb="4" eb="6">
      <t>シケン</t>
    </rPh>
    <rPh sb="7" eb="8">
      <t>オヨ</t>
    </rPh>
    <rPh sb="11" eb="13">
      <t>ケイカ</t>
    </rPh>
    <rPh sb="13" eb="15">
      <t>カンサツ</t>
    </rPh>
    <rPh sb="17" eb="18">
      <t>ラン</t>
    </rPh>
    <rPh sb="20" eb="22">
      <t>トウガイ</t>
    </rPh>
    <rPh sb="22" eb="24">
      <t>リンショウ</t>
    </rPh>
    <rPh sb="24" eb="26">
      <t>セイノウ</t>
    </rPh>
    <rPh sb="26" eb="28">
      <t>シケン</t>
    </rPh>
    <rPh sb="29" eb="31">
      <t>ジッシ</t>
    </rPh>
    <rPh sb="33" eb="34">
      <t>サイ</t>
    </rPh>
    <rPh sb="36" eb="38">
      <t>ヤクザイ</t>
    </rPh>
    <rPh sb="38" eb="40">
      <t>フカ</t>
    </rPh>
    <rPh sb="40" eb="42">
      <t>シケン</t>
    </rPh>
    <rPh sb="45" eb="47">
      <t>シケン</t>
    </rPh>
    <rPh sb="48" eb="49">
      <t>カ</t>
    </rPh>
    <rPh sb="50" eb="52">
      <t>バアイ</t>
    </rPh>
    <rPh sb="52" eb="53">
      <t>オヨ</t>
    </rPh>
    <rPh sb="54" eb="58">
      <t>ケイカカンサツ</t>
    </rPh>
    <rPh sb="59" eb="60">
      <t>カ</t>
    </rPh>
    <rPh sb="61" eb="63">
      <t>バアイ</t>
    </rPh>
    <rPh sb="66" eb="67">
      <t>カ</t>
    </rPh>
    <rPh sb="69" eb="71">
      <t>ニンズウ</t>
    </rPh>
    <rPh sb="72" eb="73">
      <t>オウ</t>
    </rPh>
    <rPh sb="80" eb="82">
      <t>サンシュツ</t>
    </rPh>
    <phoneticPr fontId="2"/>
  </si>
  <si>
    <t>「C検体採取の難易度」の欄において、血液とは全血、血漿又は血清という。また、記載以外の検体の場合は、検体採取難易度に応じて算出すること。</t>
    <rPh sb="2" eb="4">
      <t>ケンタイ</t>
    </rPh>
    <rPh sb="4" eb="6">
      <t>サイシュ</t>
    </rPh>
    <rPh sb="7" eb="10">
      <t>ナンイド</t>
    </rPh>
    <rPh sb="12" eb="13">
      <t>ラン</t>
    </rPh>
    <rPh sb="18" eb="20">
      <t>ケツエキ</t>
    </rPh>
    <rPh sb="22" eb="24">
      <t>ゼンケツ</t>
    </rPh>
    <rPh sb="25" eb="27">
      <t>ケッショウ</t>
    </rPh>
    <rPh sb="27" eb="28">
      <t>マタ</t>
    </rPh>
    <rPh sb="29" eb="31">
      <t>ケッセイ</t>
    </rPh>
    <rPh sb="38" eb="40">
      <t>キサイ</t>
    </rPh>
    <rPh sb="40" eb="42">
      <t>イガイ</t>
    </rPh>
    <rPh sb="43" eb="45">
      <t>ケンタイ</t>
    </rPh>
    <rPh sb="46" eb="48">
      <t>バアイ</t>
    </rPh>
    <rPh sb="50" eb="54">
      <t>ケンタイサイシュ</t>
    </rPh>
    <rPh sb="54" eb="57">
      <t>ナンイド</t>
    </rPh>
    <rPh sb="58" eb="59">
      <t>オウ</t>
    </rPh>
    <rPh sb="61" eb="63">
      <t>サンシュツ</t>
    </rPh>
    <phoneticPr fontId="2"/>
  </si>
  <si>
    <t>75検体以下</t>
    <rPh sb="2" eb="4">
      <t>ケンタイ</t>
    </rPh>
    <rPh sb="4" eb="6">
      <t>イカ</t>
    </rPh>
    <phoneticPr fontId="2"/>
  </si>
  <si>
    <t>76～150検体</t>
    <rPh sb="6" eb="8">
      <t>ケンタイ</t>
    </rPh>
    <phoneticPr fontId="2"/>
  </si>
  <si>
    <t>151検体以上</t>
    <rPh sb="2" eb="4">
      <t>ケンタイ</t>
    </rPh>
    <rPh sb="4" eb="6">
      <t>イジョウ</t>
    </rPh>
    <phoneticPr fontId="2"/>
  </si>
  <si>
    <t>尿、糞便、唾液、喀痰、毛髪、涙液汗</t>
    <rPh sb="0" eb="1">
      <t>ニョウ</t>
    </rPh>
    <rPh sb="2" eb="4">
      <t>フンベン</t>
    </rPh>
    <rPh sb="5" eb="7">
      <t>ダエキ</t>
    </rPh>
    <rPh sb="8" eb="10">
      <t>カクタン</t>
    </rPh>
    <rPh sb="11" eb="13">
      <t>モウハツ</t>
    </rPh>
    <rPh sb="14" eb="15">
      <t>ナミダ</t>
    </rPh>
    <rPh sb="15" eb="16">
      <t>エキ</t>
    </rPh>
    <rPh sb="16" eb="17">
      <t>アセ</t>
    </rPh>
    <phoneticPr fontId="2"/>
  </si>
  <si>
    <t>血液、分泌物精液、粘液、乳汁、滑液</t>
    <rPh sb="0" eb="1">
      <t>ケツエキ</t>
    </rPh>
    <rPh sb="2" eb="5">
      <t>ブンピツブツ</t>
    </rPh>
    <rPh sb="5" eb="7">
      <t>セイエキ</t>
    </rPh>
    <rPh sb="8" eb="10">
      <t>ネンエキ</t>
    </rPh>
    <rPh sb="11" eb="13">
      <t>ニュウジュウ</t>
    </rPh>
    <rPh sb="14" eb="15">
      <t>ナメ</t>
    </rPh>
    <rPh sb="15" eb="16">
      <t>エキ</t>
    </rPh>
    <phoneticPr fontId="2"/>
  </si>
  <si>
    <t>胃液、腸液</t>
    <rPh sb="0" eb="1">
      <t>イエキ</t>
    </rPh>
    <rPh sb="2" eb="3">
      <t>チョウ</t>
    </rPh>
    <rPh sb="3" eb="4">
      <t>エキ</t>
    </rPh>
    <phoneticPr fontId="2"/>
  </si>
  <si>
    <t>髄液、羊水、組織、胸水、腹水、腫瘍内容物</t>
    <rPh sb="0" eb="1">
      <t>ズイエキ</t>
    </rPh>
    <rPh sb="2" eb="4">
      <t>ヨウスイ</t>
    </rPh>
    <rPh sb="5" eb="7">
      <t>ソシキ</t>
    </rPh>
    <rPh sb="8" eb="10">
      <t>キョウスイ</t>
    </rPh>
    <rPh sb="11" eb="13">
      <t>フクスイ</t>
    </rPh>
    <rPh sb="14" eb="16">
      <t>シュヨウ</t>
    </rPh>
    <rPh sb="16" eb="19">
      <t>ナイヨウブツ</t>
    </rPh>
    <phoneticPr fontId="2"/>
  </si>
  <si>
    <t>小児</t>
    <rPh sb="0" eb="2">
      <t>ショウニ</t>
    </rPh>
    <phoneticPr fontId="2"/>
  </si>
  <si>
    <t>新生児</t>
    <rPh sb="0" eb="3">
      <t>シンセイジ</t>
    </rPh>
    <phoneticPr fontId="2"/>
  </si>
  <si>
    <t>希少疾病以外</t>
    <rPh sb="0" eb="4">
      <t>キショウシッペイ</t>
    </rPh>
    <rPh sb="4" eb="6">
      <t>イガイ</t>
    </rPh>
    <phoneticPr fontId="2"/>
  </si>
  <si>
    <t>希少疾病対象</t>
    <rPh sb="0" eb="4">
      <t>キショウシッペイ</t>
    </rPh>
    <rPh sb="4" eb="6">
      <t>タイショウ</t>
    </rPh>
    <phoneticPr fontId="2"/>
  </si>
  <si>
    <t>自動分析法</t>
    <rPh sb="0" eb="2">
      <t>ジドウ</t>
    </rPh>
    <rPh sb="2" eb="4">
      <t>ブンセキ</t>
    </rPh>
    <rPh sb="4" eb="5">
      <t>ホウ</t>
    </rPh>
    <phoneticPr fontId="2"/>
  </si>
  <si>
    <t>用手法</t>
    <rPh sb="0" eb="1">
      <t>ヨウ</t>
    </rPh>
    <rPh sb="1" eb="3">
      <t>シュホウ</t>
    </rPh>
    <phoneticPr fontId="2"/>
  </si>
  <si>
    <t>有</t>
    <rPh sb="0" eb="1">
      <t>ア</t>
    </rPh>
    <phoneticPr fontId="2"/>
  </si>
  <si>
    <t>×　1/5</t>
    <phoneticPr fontId="2"/>
  </si>
  <si>
    <t>別表9</t>
    <rPh sb="0" eb="2">
      <t>ベッピョウ</t>
    </rPh>
    <phoneticPr fontId="2"/>
  </si>
  <si>
    <t>体外診断用医薬品研究経費ポイント算出表（その１）</t>
    <rPh sb="0" eb="2">
      <t>タイガイ</t>
    </rPh>
    <rPh sb="2" eb="5">
      <t>シンダンヨウ</t>
    </rPh>
    <rPh sb="5" eb="8">
      <t>イヤクヒン</t>
    </rPh>
    <rPh sb="8" eb="10">
      <t>ケンキュウ</t>
    </rPh>
    <rPh sb="10" eb="12">
      <t>ケイヒ</t>
    </rPh>
    <rPh sb="16" eb="19">
      <t>サンシュツヒョウ</t>
    </rPh>
    <phoneticPr fontId="2"/>
  </si>
  <si>
    <t>個々の対外診断用医薬品の「臨床性能試験（測定項目が新しい品目に係る臨床性能試験のデータを収集する試験をいう）」について、要素毎に該当するポイントを求め、そのポイントを合計したものをその試験のポイント数とする。</t>
    <rPh sb="0" eb="2">
      <t>ココ</t>
    </rPh>
    <rPh sb="3" eb="5">
      <t>タイガイ</t>
    </rPh>
    <rPh sb="5" eb="8">
      <t>シンダンヨウ</t>
    </rPh>
    <rPh sb="8" eb="11">
      <t>イヤクヒン</t>
    </rPh>
    <rPh sb="13" eb="15">
      <t>リンショウ</t>
    </rPh>
    <rPh sb="15" eb="19">
      <t>セイノウシケン</t>
    </rPh>
    <rPh sb="20" eb="24">
      <t>ソクテイコウモク</t>
    </rPh>
    <rPh sb="25" eb="26">
      <t>アタラ</t>
    </rPh>
    <rPh sb="28" eb="30">
      <t>ヒンモク</t>
    </rPh>
    <rPh sb="31" eb="32">
      <t>カカ</t>
    </rPh>
    <rPh sb="33" eb="39">
      <t>リンショウセイノウシケン</t>
    </rPh>
    <rPh sb="44" eb="46">
      <t>シュウシュウ</t>
    </rPh>
    <rPh sb="48" eb="50">
      <t>シケン</t>
    </rPh>
    <rPh sb="60" eb="62">
      <t>ヨウソ</t>
    </rPh>
    <rPh sb="62" eb="63">
      <t>ゴト</t>
    </rPh>
    <rPh sb="64" eb="66">
      <t>ガイトウ</t>
    </rPh>
    <rPh sb="73" eb="74">
      <t>モト</t>
    </rPh>
    <rPh sb="83" eb="85">
      <t>ゴウケイ</t>
    </rPh>
    <rPh sb="92" eb="94">
      <t>シケン</t>
    </rPh>
    <rPh sb="99" eb="100">
      <t>スウ</t>
    </rPh>
    <phoneticPr fontId="2"/>
  </si>
  <si>
    <t>別表8</t>
    <rPh sb="0" eb="2">
      <t>ベッピョウ</t>
    </rPh>
    <phoneticPr fontId="2"/>
  </si>
  <si>
    <t>個々の製造販売後臨床試験（医療機器）について、要素毎に該当するポイントを求め、そのポイントを合計したものをその試験のポイント数とする。</t>
    <rPh sb="0" eb="2">
      <t>ココ</t>
    </rPh>
    <rPh sb="3" eb="8">
      <t>セイゾウハンバイゴ</t>
    </rPh>
    <rPh sb="8" eb="12">
      <t>リンショウシケン</t>
    </rPh>
    <rPh sb="13" eb="17">
      <t>イリョウキキ</t>
    </rPh>
    <rPh sb="23" eb="25">
      <t>ヨウソ</t>
    </rPh>
    <rPh sb="25" eb="26">
      <t>ゴト</t>
    </rPh>
    <rPh sb="27" eb="29">
      <t>ガイトウ</t>
    </rPh>
    <rPh sb="36" eb="37">
      <t>モト</t>
    </rPh>
    <rPh sb="46" eb="48">
      <t>ゴウケイ</t>
    </rPh>
    <rPh sb="55" eb="57">
      <t>シケン</t>
    </rPh>
    <rPh sb="62" eb="63">
      <t>スウ</t>
    </rPh>
    <phoneticPr fontId="2"/>
  </si>
  <si>
    <t>観察回数</t>
    <rPh sb="0" eb="2">
      <t>カンサツ</t>
    </rPh>
    <rPh sb="2" eb="4">
      <t>カイスウ</t>
    </rPh>
    <phoneticPr fontId="2"/>
  </si>
  <si>
    <t>Ｌ1</t>
    <phoneticPr fontId="2"/>
  </si>
  <si>
    <t>Ｌ2</t>
    <phoneticPr fontId="2"/>
  </si>
  <si>
    <t>臨床検査・自他覚症状観察項目数（受診1回当り）</t>
    <rPh sb="0" eb="4">
      <t>リンショウケンサ</t>
    </rPh>
    <rPh sb="5" eb="6">
      <t>ジ</t>
    </rPh>
    <rPh sb="6" eb="8">
      <t>タカク</t>
    </rPh>
    <rPh sb="8" eb="10">
      <t>ショウジョウ</t>
    </rPh>
    <rPh sb="10" eb="12">
      <t>カンサツ</t>
    </rPh>
    <rPh sb="12" eb="14">
      <t>コウモク</t>
    </rPh>
    <rPh sb="14" eb="15">
      <t>スウ</t>
    </rPh>
    <rPh sb="16" eb="18">
      <t>ジュシン</t>
    </rPh>
    <rPh sb="19" eb="20">
      <t>カイ</t>
    </rPh>
    <rPh sb="20" eb="21">
      <t>アタ</t>
    </rPh>
    <phoneticPr fontId="2"/>
  </si>
  <si>
    <t>医薬品医療機器等法施行規則93条により設置管理基準書が作成され、設置管理が求められる大型医療器機器</t>
    <rPh sb="0" eb="3">
      <t>イヤクヒン</t>
    </rPh>
    <rPh sb="3" eb="7">
      <t>イリョウキキ</t>
    </rPh>
    <rPh sb="7" eb="8">
      <t>トウ</t>
    </rPh>
    <rPh sb="8" eb="9">
      <t>ホウ</t>
    </rPh>
    <rPh sb="9" eb="11">
      <t>セコウ</t>
    </rPh>
    <rPh sb="11" eb="13">
      <t>キソク</t>
    </rPh>
    <rPh sb="15" eb="16">
      <t>ジョウ</t>
    </rPh>
    <rPh sb="19" eb="21">
      <t>セッチ</t>
    </rPh>
    <rPh sb="21" eb="23">
      <t>カンリ</t>
    </rPh>
    <rPh sb="23" eb="26">
      <t>キジュンショ</t>
    </rPh>
    <rPh sb="27" eb="29">
      <t>サクセイ</t>
    </rPh>
    <rPh sb="32" eb="34">
      <t>セッチ</t>
    </rPh>
    <rPh sb="34" eb="36">
      <t>カンリ</t>
    </rPh>
    <rPh sb="37" eb="38">
      <t>モト</t>
    </rPh>
    <rPh sb="42" eb="44">
      <t>オオガタ</t>
    </rPh>
    <rPh sb="44" eb="49">
      <t>イリョウキキキ</t>
    </rPh>
    <phoneticPr fontId="2"/>
  </si>
  <si>
    <t>Ａ～Ｊ 計（症例単位）</t>
    <rPh sb="6" eb="8">
      <t>ショウレイ</t>
    </rPh>
    <rPh sb="8" eb="10">
      <t>タンイ</t>
    </rPh>
    <phoneticPr fontId="2"/>
  </si>
  <si>
    <t>Ｋ～Ｍ 計（契約単位）</t>
    <rPh sb="6" eb="8">
      <t>ケイヤク</t>
    </rPh>
    <rPh sb="8" eb="10">
      <t>タンイ</t>
    </rPh>
    <phoneticPr fontId="2"/>
  </si>
  <si>
    <t>体外診断用医薬品研究経費ポイント算出表（その２）</t>
    <rPh sb="0" eb="2">
      <t>タイガイ</t>
    </rPh>
    <rPh sb="2" eb="5">
      <t>シンダンヨウ</t>
    </rPh>
    <rPh sb="5" eb="8">
      <t>イヤクヒン</t>
    </rPh>
    <rPh sb="8" eb="10">
      <t>ケンキュウ</t>
    </rPh>
    <rPh sb="10" eb="12">
      <t>ケイヒ</t>
    </rPh>
    <rPh sb="16" eb="19">
      <t>サンシュツヒョウ</t>
    </rPh>
    <phoneticPr fontId="2"/>
  </si>
  <si>
    <t>個々の対外診断用医薬品の「相関及び性能試験（測定項目が新しい品目以外の品目に係る既承認医薬品等との相関性に関するデータを収集するものをいう）」について、要素毎に該当するポイントを求め、そのポイントを合計したものをその試験のポイント数とする。</t>
    <rPh sb="0" eb="2">
      <t>ココ</t>
    </rPh>
    <rPh sb="3" eb="5">
      <t>タイガイ</t>
    </rPh>
    <rPh sb="5" eb="8">
      <t>シンダンヨウ</t>
    </rPh>
    <rPh sb="8" eb="11">
      <t>イヤクヒン</t>
    </rPh>
    <rPh sb="13" eb="15">
      <t>ソウカン</t>
    </rPh>
    <rPh sb="15" eb="16">
      <t>オヨ</t>
    </rPh>
    <rPh sb="17" eb="19">
      <t>セイノウ</t>
    </rPh>
    <rPh sb="19" eb="21">
      <t>シケン</t>
    </rPh>
    <rPh sb="22" eb="24">
      <t>ソクテイ</t>
    </rPh>
    <rPh sb="24" eb="26">
      <t>コウモク</t>
    </rPh>
    <rPh sb="27" eb="28">
      <t>アタラ</t>
    </rPh>
    <rPh sb="30" eb="32">
      <t>ヒンモク</t>
    </rPh>
    <rPh sb="32" eb="34">
      <t>イガイ</t>
    </rPh>
    <rPh sb="35" eb="37">
      <t>ヒンモク</t>
    </rPh>
    <rPh sb="38" eb="39">
      <t>カカ</t>
    </rPh>
    <rPh sb="76" eb="78">
      <t>ヨウソ</t>
    </rPh>
    <rPh sb="78" eb="79">
      <t>ゴト</t>
    </rPh>
    <rPh sb="80" eb="82">
      <t>ガイトウ</t>
    </rPh>
    <rPh sb="89" eb="90">
      <t>モト</t>
    </rPh>
    <rPh sb="99" eb="101">
      <t>ゴウケイ</t>
    </rPh>
    <rPh sb="108" eb="110">
      <t>シケン</t>
    </rPh>
    <rPh sb="115" eb="116">
      <t>スウ</t>
    </rPh>
    <phoneticPr fontId="2"/>
  </si>
  <si>
    <t>101～300検体</t>
    <rPh sb="7" eb="9">
      <t>ケンタイ</t>
    </rPh>
    <phoneticPr fontId="2"/>
  </si>
  <si>
    <t>51～100検体</t>
    <rPh sb="6" eb="8">
      <t>ケンタイ</t>
    </rPh>
    <phoneticPr fontId="2"/>
  </si>
  <si>
    <t>301検体以上</t>
    <rPh sb="3" eb="5">
      <t>ケンタイ</t>
    </rPh>
    <rPh sb="4" eb="6">
      <t>イジョウ</t>
    </rPh>
    <phoneticPr fontId="2"/>
  </si>
  <si>
    <t>50検体以上</t>
    <rPh sb="1" eb="3">
      <t>ケンタイ</t>
    </rPh>
    <rPh sb="3" eb="5">
      <t>イジョウ</t>
    </rPh>
    <phoneticPr fontId="2"/>
  </si>
  <si>
    <t>Ａ～Ｆ 計</t>
    <phoneticPr fontId="2"/>
  </si>
  <si>
    <t>「B検体採取の難易度」の欄において、血液とは全血、血漿又は血清という。また、記載以外の検体の場合は、検体採取の難易度に応じて算出すること。</t>
    <rPh sb="2" eb="4">
      <t>ケンタイ</t>
    </rPh>
    <rPh sb="4" eb="6">
      <t>サイシュ</t>
    </rPh>
    <rPh sb="7" eb="10">
      <t>ナンイド</t>
    </rPh>
    <rPh sb="12" eb="13">
      <t>ラン</t>
    </rPh>
    <rPh sb="18" eb="20">
      <t>ケツエキ</t>
    </rPh>
    <rPh sb="22" eb="24">
      <t>ゼンケツ</t>
    </rPh>
    <rPh sb="25" eb="27">
      <t>ケッショウ</t>
    </rPh>
    <rPh sb="27" eb="28">
      <t>マタ</t>
    </rPh>
    <rPh sb="29" eb="31">
      <t>ケッセイ</t>
    </rPh>
    <rPh sb="38" eb="40">
      <t>キサイ</t>
    </rPh>
    <rPh sb="40" eb="42">
      <t>イガイ</t>
    </rPh>
    <rPh sb="43" eb="45">
      <t>ケンタイ</t>
    </rPh>
    <rPh sb="46" eb="48">
      <t>バアイ</t>
    </rPh>
    <rPh sb="50" eb="54">
      <t>ケンタイサイシュ</t>
    </rPh>
    <rPh sb="55" eb="58">
      <t>ナンイド</t>
    </rPh>
    <rPh sb="59" eb="60">
      <t>オウ</t>
    </rPh>
    <rPh sb="62" eb="64">
      <t>サンシュツ</t>
    </rPh>
    <phoneticPr fontId="2"/>
  </si>
  <si>
    <t>「相関及び性能試験」を「臨床性能試験」と併せて行う場合は、当該ポイント算出表における「A検体数」欄のポイント数を臨床性能試験の研究経費ポイント算出表に加算して算出する。</t>
    <rPh sb="1" eb="3">
      <t>ソウカン</t>
    </rPh>
    <rPh sb="3" eb="4">
      <t>オヨ</t>
    </rPh>
    <rPh sb="5" eb="9">
      <t>セイノウシケン</t>
    </rPh>
    <rPh sb="12" eb="14">
      <t>リンショウ</t>
    </rPh>
    <rPh sb="14" eb="16">
      <t>セイノウ</t>
    </rPh>
    <rPh sb="16" eb="18">
      <t>シケン</t>
    </rPh>
    <rPh sb="20" eb="21">
      <t>アワ</t>
    </rPh>
    <rPh sb="23" eb="24">
      <t>オコナ</t>
    </rPh>
    <rPh sb="25" eb="27">
      <t>バアイ</t>
    </rPh>
    <rPh sb="29" eb="31">
      <t>トウガイ</t>
    </rPh>
    <rPh sb="35" eb="37">
      <t>サンシュツ</t>
    </rPh>
    <rPh sb="37" eb="38">
      <t>ヒョウ</t>
    </rPh>
    <rPh sb="44" eb="46">
      <t>ケンタイ</t>
    </rPh>
    <rPh sb="46" eb="47">
      <t>スウ</t>
    </rPh>
    <rPh sb="48" eb="49">
      <t>ラン</t>
    </rPh>
    <rPh sb="54" eb="55">
      <t>スウ</t>
    </rPh>
    <rPh sb="56" eb="58">
      <t>リンショウ</t>
    </rPh>
    <rPh sb="58" eb="60">
      <t>セイノウ</t>
    </rPh>
    <rPh sb="60" eb="62">
      <t>シケン</t>
    </rPh>
    <rPh sb="63" eb="65">
      <t>ケンキュウ</t>
    </rPh>
    <rPh sb="65" eb="67">
      <t>ケイヒ</t>
    </rPh>
    <rPh sb="71" eb="73">
      <t>サンシュツ</t>
    </rPh>
    <rPh sb="73" eb="74">
      <t>ヒョウ</t>
    </rPh>
    <rPh sb="75" eb="77">
      <t>カサン</t>
    </rPh>
    <rPh sb="79" eb="81">
      <t>サンシュツ</t>
    </rPh>
    <phoneticPr fontId="2"/>
  </si>
  <si>
    <t>治験実施計画書に規定される治験薬の規格数を指す。用量や濃度が異なる治験薬（すなわち規格が異なる場合）は、別途算定する。プラセボなど外観の違いがなく搬入される箱の種類が同じであれば数えない。
（例）治験薬に500mg、1,000mgがある場合、2規格として算定する。</t>
    <rPh sb="0" eb="2">
      <t>チケン</t>
    </rPh>
    <rPh sb="2" eb="4">
      <t>ジッシ</t>
    </rPh>
    <rPh sb="4" eb="7">
      <t>ケイカクショ</t>
    </rPh>
    <rPh sb="8" eb="10">
      <t>キテイ</t>
    </rPh>
    <rPh sb="13" eb="16">
      <t>チケンヤク</t>
    </rPh>
    <rPh sb="17" eb="20">
      <t>キカクスウ</t>
    </rPh>
    <rPh sb="21" eb="22">
      <t>サ</t>
    </rPh>
    <rPh sb="24" eb="26">
      <t>ヨウリョウ</t>
    </rPh>
    <rPh sb="27" eb="29">
      <t>ノウド</t>
    </rPh>
    <rPh sb="30" eb="31">
      <t>コト</t>
    </rPh>
    <rPh sb="33" eb="36">
      <t>チケンヤク</t>
    </rPh>
    <rPh sb="41" eb="43">
      <t>キカク</t>
    </rPh>
    <rPh sb="44" eb="45">
      <t>コト</t>
    </rPh>
    <rPh sb="47" eb="49">
      <t>バアイ</t>
    </rPh>
    <rPh sb="52" eb="54">
      <t>ベット</t>
    </rPh>
    <rPh sb="54" eb="56">
      <t>サンテイ</t>
    </rPh>
    <rPh sb="65" eb="67">
      <t>ガイカン</t>
    </rPh>
    <rPh sb="68" eb="69">
      <t>チガ</t>
    </rPh>
    <rPh sb="73" eb="75">
      <t>ハンニュウ</t>
    </rPh>
    <rPh sb="78" eb="79">
      <t>ハコ</t>
    </rPh>
    <rPh sb="80" eb="82">
      <t>シュルイ</t>
    </rPh>
    <rPh sb="83" eb="84">
      <t>オナ</t>
    </rPh>
    <rPh sb="89" eb="90">
      <t>カゾ</t>
    </rPh>
    <rPh sb="96" eb="97">
      <t>レイ</t>
    </rPh>
    <rPh sb="98" eb="101">
      <t>チケンヤク</t>
    </rPh>
    <rPh sb="118" eb="120">
      <t>バアイ</t>
    </rPh>
    <rPh sb="122" eb="124">
      <t>キカク</t>
    </rPh>
    <rPh sb="127" eb="129">
      <t>サンテイ</t>
    </rPh>
    <phoneticPr fontId="2"/>
  </si>
  <si>
    <t>1搬入あたりの平均管理期間を指す。「投与期間」および「契約症例数」を踏まえて、おおよその管理期間を算定する。
（例）「契約症例数：1」、「初回搬入が10箱」、「4週に1回の払い出しで2箱使用」、「在庫5箱以下で追加搬入」する場合、12週ごとに治験薬が搬入されるため、本記載は"3ポイント"に該当する。ポイント算出表作成時に管理期間が不明な場合は、治験実施中に算出の上、請求される。</t>
    <rPh sb="1" eb="3">
      <t>ハンニュウ</t>
    </rPh>
    <rPh sb="7" eb="9">
      <t>ヘイキン</t>
    </rPh>
    <rPh sb="9" eb="11">
      <t>カンリ</t>
    </rPh>
    <rPh sb="11" eb="13">
      <t>キカン</t>
    </rPh>
    <rPh sb="14" eb="15">
      <t>サ</t>
    </rPh>
    <rPh sb="18" eb="22">
      <t>トウヨキカン</t>
    </rPh>
    <rPh sb="27" eb="32">
      <t>ケイヤクショウレイスウ</t>
    </rPh>
    <rPh sb="34" eb="35">
      <t>フ</t>
    </rPh>
    <rPh sb="44" eb="46">
      <t>カンリ</t>
    </rPh>
    <rPh sb="46" eb="48">
      <t>キカン</t>
    </rPh>
    <rPh sb="49" eb="51">
      <t>サンテイ</t>
    </rPh>
    <rPh sb="56" eb="57">
      <t>レイ</t>
    </rPh>
    <rPh sb="59" eb="64">
      <t>ケイヤクショウレイスウ</t>
    </rPh>
    <rPh sb="69" eb="73">
      <t>ショカイハンニュウ</t>
    </rPh>
    <rPh sb="76" eb="77">
      <t>ハコ</t>
    </rPh>
    <rPh sb="81" eb="82">
      <t>シュウ</t>
    </rPh>
    <rPh sb="84" eb="85">
      <t>カイ</t>
    </rPh>
    <rPh sb="86" eb="87">
      <t>ハラ</t>
    </rPh>
    <rPh sb="88" eb="89">
      <t>ダ</t>
    </rPh>
    <rPh sb="92" eb="93">
      <t>ハコ</t>
    </rPh>
    <rPh sb="93" eb="95">
      <t>シヨウ</t>
    </rPh>
    <rPh sb="98" eb="100">
      <t>ザイコ</t>
    </rPh>
    <rPh sb="101" eb="102">
      <t>ハコ</t>
    </rPh>
    <rPh sb="102" eb="104">
      <t>イカ</t>
    </rPh>
    <rPh sb="105" eb="107">
      <t>ツイカ</t>
    </rPh>
    <rPh sb="107" eb="109">
      <t>ハンニュウ</t>
    </rPh>
    <rPh sb="112" eb="114">
      <t>バアイ</t>
    </rPh>
    <rPh sb="117" eb="118">
      <t>シュウ</t>
    </rPh>
    <rPh sb="121" eb="124">
      <t>チケンヤク</t>
    </rPh>
    <rPh sb="125" eb="127">
      <t>ハンニュウ</t>
    </rPh>
    <rPh sb="133" eb="136">
      <t>ホンキサイ</t>
    </rPh>
    <rPh sb="145" eb="147">
      <t>ガイトウ</t>
    </rPh>
    <rPh sb="154" eb="157">
      <t>サンシュツヒョウ</t>
    </rPh>
    <rPh sb="157" eb="160">
      <t>サクセイジ</t>
    </rPh>
    <rPh sb="161" eb="165">
      <t>カンリキカン</t>
    </rPh>
    <rPh sb="166" eb="168">
      <t>フメイ</t>
    </rPh>
    <rPh sb="169" eb="171">
      <t>バアイ</t>
    </rPh>
    <rPh sb="173" eb="175">
      <t>チケン</t>
    </rPh>
    <rPh sb="175" eb="178">
      <t>ジッシチュウ</t>
    </rPh>
    <rPh sb="179" eb="181">
      <t>サンシュツ</t>
    </rPh>
    <rPh sb="182" eb="183">
      <t>ウエ</t>
    </rPh>
    <rPh sb="184" eb="186">
      <t>セイキュウ</t>
    </rPh>
    <phoneticPr fontId="2"/>
  </si>
  <si>
    <t>被験者の選出（適格＋除外基準）</t>
    <rPh sb="0" eb="3">
      <t>ヒケンシャ</t>
    </rPh>
    <rPh sb="4" eb="6">
      <t>センシュツ</t>
    </rPh>
    <rPh sb="7" eb="9">
      <t>テキカク</t>
    </rPh>
    <rPh sb="10" eb="12">
      <t>ジョガイ</t>
    </rPh>
    <rPh sb="12" eb="14">
      <t>キジュン</t>
    </rPh>
    <phoneticPr fontId="2"/>
  </si>
  <si>
    <t>Ａ～Ｑ 計（症例単位）</t>
    <rPh sb="6" eb="8">
      <t>ショウレイ</t>
    </rPh>
    <rPh sb="8" eb="10">
      <t>タンイ</t>
    </rPh>
    <phoneticPr fontId="2"/>
  </si>
  <si>
    <t>被検者選定や薬効評価のために規定された検査が該当する。これらの検査にかかる費用は、治験の保険外併用療養費化に伴い、別途治験依頼者に請求されるが、これらの検査の技術や評価に関して考慮したもので、例えば、次の機能検査等が該当する。
①超音波・CTなどの画像検査
➁畜尿（蛋白量、クレアチニン・クリアランス）
③マスター2段階法など運動負荷心電図やホルター型心電図
④自動血圧計（ABPM）
⑤骨塩量測定（DXA等）
検査がセットして組まれる場合は1項目とし、治験の前後に実施したときにはは2項目と算定する。</t>
    <rPh sb="0" eb="3">
      <t>ヒケンジャ</t>
    </rPh>
    <rPh sb="3" eb="5">
      <t>センテイ</t>
    </rPh>
    <rPh sb="6" eb="8">
      <t>ヤッコウ</t>
    </rPh>
    <rPh sb="8" eb="10">
      <t>ヒョウカ</t>
    </rPh>
    <rPh sb="14" eb="16">
      <t>キテイ</t>
    </rPh>
    <rPh sb="19" eb="21">
      <t>ケンサ</t>
    </rPh>
    <rPh sb="22" eb="24">
      <t>ガイトウ</t>
    </rPh>
    <rPh sb="31" eb="33">
      <t>ケンサ</t>
    </rPh>
    <rPh sb="37" eb="39">
      <t>ヒヨウ</t>
    </rPh>
    <rPh sb="41" eb="43">
      <t>チケン</t>
    </rPh>
    <rPh sb="44" eb="47">
      <t>ホケンガイ</t>
    </rPh>
    <rPh sb="47" eb="49">
      <t>ヘイヨウ</t>
    </rPh>
    <rPh sb="49" eb="52">
      <t>リョウヨウヒ</t>
    </rPh>
    <rPh sb="52" eb="53">
      <t>カ</t>
    </rPh>
    <rPh sb="54" eb="55">
      <t>トモナ</t>
    </rPh>
    <rPh sb="57" eb="59">
      <t>ベット</t>
    </rPh>
    <rPh sb="59" eb="61">
      <t>チケン</t>
    </rPh>
    <rPh sb="61" eb="64">
      <t>イライシャ</t>
    </rPh>
    <rPh sb="65" eb="67">
      <t>セイキュウ</t>
    </rPh>
    <rPh sb="76" eb="78">
      <t>ケンサ</t>
    </rPh>
    <rPh sb="79" eb="81">
      <t>ギジュツ</t>
    </rPh>
    <rPh sb="82" eb="84">
      <t>ヒョウカ</t>
    </rPh>
    <rPh sb="85" eb="86">
      <t>カン</t>
    </rPh>
    <rPh sb="88" eb="90">
      <t>コウリョ</t>
    </rPh>
    <rPh sb="96" eb="97">
      <t>タト</t>
    </rPh>
    <rPh sb="100" eb="101">
      <t>ツギ</t>
    </rPh>
    <rPh sb="102" eb="104">
      <t>キノウ</t>
    </rPh>
    <rPh sb="104" eb="106">
      <t>ケンサ</t>
    </rPh>
    <rPh sb="106" eb="107">
      <t>トウ</t>
    </rPh>
    <rPh sb="108" eb="110">
      <t>ガイトウ</t>
    </rPh>
    <rPh sb="130" eb="132">
      <t>チクニョウ</t>
    </rPh>
    <rPh sb="133" eb="136">
      <t>タンパクリョウ</t>
    </rPh>
    <rPh sb="158" eb="160">
      <t>ダンカイ</t>
    </rPh>
    <rPh sb="160" eb="161">
      <t>ホウ</t>
    </rPh>
    <rPh sb="163" eb="167">
      <t>ウンドウフカ</t>
    </rPh>
    <rPh sb="167" eb="170">
      <t>シンデンズ</t>
    </rPh>
    <rPh sb="175" eb="176">
      <t>ガタ</t>
    </rPh>
    <rPh sb="176" eb="179">
      <t>シンデンズ</t>
    </rPh>
    <rPh sb="181" eb="186">
      <t>ジドウケツアツケイ</t>
    </rPh>
    <rPh sb="194" eb="196">
      <t>コツエン</t>
    </rPh>
    <rPh sb="196" eb="197">
      <t>リョウ</t>
    </rPh>
    <rPh sb="197" eb="199">
      <t>ソクテイ</t>
    </rPh>
    <rPh sb="203" eb="204">
      <t>トウ</t>
    </rPh>
    <rPh sb="206" eb="208">
      <t>ケンサ</t>
    </rPh>
    <rPh sb="214" eb="215">
      <t>ク</t>
    </rPh>
    <rPh sb="218" eb="220">
      <t>バアイ</t>
    </rPh>
    <rPh sb="222" eb="224">
      <t>コウモク</t>
    </rPh>
    <rPh sb="227" eb="229">
      <t>チケン</t>
    </rPh>
    <rPh sb="230" eb="232">
      <t>ゼンゴ</t>
    </rPh>
    <rPh sb="233" eb="235">
      <t>ジッシ</t>
    </rPh>
    <rPh sb="243" eb="245">
      <t>コウモク</t>
    </rPh>
    <rPh sb="246" eb="248">
      <t>サンテイ</t>
    </rPh>
    <phoneticPr fontId="2"/>
  </si>
  <si>
    <t>これらの検査にかかる費用は保険外併用療養費化により別途治験依頼者に請求されるが、治験に伴うこれらの検査の技術や評価に関して考慮したもので、例えば、次の検査・測定等が該当する。
①肝・腎機能等の負荷試験
➁内視鏡検査
③心血行動態検査（心カテ）
④冠動脈造影（CAG）
⑤胆道機能検査（胆汁採取）
⑥造影を用いた検査（造影CT、造影MRI、PET）
⑦経食道エコー
⑧骨髄穿刺
検査がセットして組まれる場合は1項目とし、治験の前後に実施する場合は2項目とし算定する。</t>
    <rPh sb="4" eb="6">
      <t>ケンサ</t>
    </rPh>
    <rPh sb="10" eb="12">
      <t>ヒヨウ</t>
    </rPh>
    <rPh sb="13" eb="16">
      <t>ホケンガイ</t>
    </rPh>
    <rPh sb="16" eb="18">
      <t>ヘイヨウ</t>
    </rPh>
    <rPh sb="18" eb="21">
      <t>リョウヨウヒ</t>
    </rPh>
    <rPh sb="21" eb="22">
      <t>カ</t>
    </rPh>
    <rPh sb="25" eb="27">
      <t>ベット</t>
    </rPh>
    <rPh sb="27" eb="29">
      <t>チケン</t>
    </rPh>
    <rPh sb="29" eb="32">
      <t>イライシャ</t>
    </rPh>
    <rPh sb="33" eb="35">
      <t>セイキュウ</t>
    </rPh>
    <rPh sb="40" eb="42">
      <t>チケン</t>
    </rPh>
    <rPh sb="43" eb="44">
      <t>トモナ</t>
    </rPh>
    <rPh sb="49" eb="51">
      <t>ケンサ</t>
    </rPh>
    <rPh sb="52" eb="54">
      <t>ギジュツ</t>
    </rPh>
    <rPh sb="55" eb="57">
      <t>ヒョウカ</t>
    </rPh>
    <rPh sb="58" eb="59">
      <t>カン</t>
    </rPh>
    <rPh sb="61" eb="63">
      <t>コウリョ</t>
    </rPh>
    <rPh sb="69" eb="70">
      <t>タト</t>
    </rPh>
    <rPh sb="73" eb="74">
      <t>ツギ</t>
    </rPh>
    <rPh sb="75" eb="77">
      <t>ケンサ</t>
    </rPh>
    <rPh sb="78" eb="80">
      <t>ソクテイ</t>
    </rPh>
    <rPh sb="80" eb="81">
      <t>トウ</t>
    </rPh>
    <rPh sb="82" eb="84">
      <t>ガイトウ</t>
    </rPh>
    <rPh sb="89" eb="90">
      <t>カン</t>
    </rPh>
    <rPh sb="91" eb="94">
      <t>ジンキノウ</t>
    </rPh>
    <rPh sb="94" eb="95">
      <t>トウ</t>
    </rPh>
    <rPh sb="96" eb="100">
      <t>フカシケン</t>
    </rPh>
    <rPh sb="102" eb="105">
      <t>ナイシキョウ</t>
    </rPh>
    <rPh sb="105" eb="107">
      <t>ケンサ</t>
    </rPh>
    <rPh sb="109" eb="112">
      <t>シンケッコウ</t>
    </rPh>
    <rPh sb="112" eb="116">
      <t>ドウタイケンサ</t>
    </rPh>
    <rPh sb="117" eb="118">
      <t>シン</t>
    </rPh>
    <rPh sb="123" eb="126">
      <t>カンドウミャク</t>
    </rPh>
    <rPh sb="126" eb="128">
      <t>ゾウエイ</t>
    </rPh>
    <rPh sb="135" eb="137">
      <t>タンドウ</t>
    </rPh>
    <rPh sb="137" eb="139">
      <t>キノウ</t>
    </rPh>
    <rPh sb="139" eb="141">
      <t>ケンサ</t>
    </rPh>
    <rPh sb="142" eb="144">
      <t>タンジュウ</t>
    </rPh>
    <rPh sb="144" eb="146">
      <t>サイシュ</t>
    </rPh>
    <rPh sb="149" eb="151">
      <t>ゾウエイ</t>
    </rPh>
    <rPh sb="152" eb="153">
      <t>モチ</t>
    </rPh>
    <rPh sb="155" eb="157">
      <t>ケンサ</t>
    </rPh>
    <rPh sb="158" eb="160">
      <t>ゾウエイ</t>
    </rPh>
    <rPh sb="163" eb="165">
      <t>ゾウエイ</t>
    </rPh>
    <rPh sb="175" eb="176">
      <t>ケイ</t>
    </rPh>
    <rPh sb="176" eb="178">
      <t>ショクドウ</t>
    </rPh>
    <rPh sb="183" eb="185">
      <t>コツズイ</t>
    </rPh>
    <rPh sb="185" eb="187">
      <t>センシ</t>
    </rPh>
    <rPh sb="188" eb="190">
      <t>ケンサ</t>
    </rPh>
    <rPh sb="196" eb="197">
      <t>ク</t>
    </rPh>
    <rPh sb="200" eb="202">
      <t>バアイ</t>
    </rPh>
    <rPh sb="204" eb="206">
      <t>コウモク</t>
    </rPh>
    <rPh sb="209" eb="211">
      <t>チケン</t>
    </rPh>
    <rPh sb="212" eb="214">
      <t>ゼンゴ</t>
    </rPh>
    <rPh sb="215" eb="217">
      <t>ジッシ</t>
    </rPh>
    <rPh sb="219" eb="221">
      <t>バアイ</t>
    </rPh>
    <rPh sb="223" eb="225">
      <t>コウモク</t>
    </rPh>
    <rPh sb="227" eb="229">
      <t>サンテイ</t>
    </rPh>
    <phoneticPr fontId="2"/>
  </si>
  <si>
    <t>計</t>
    <rPh sb="0" eb="1">
      <t>ケイ</t>
    </rPh>
    <phoneticPr fontId="2"/>
  </si>
  <si>
    <t>Ａ～Ｋ 計（症例単位）</t>
    <rPh sb="6" eb="8">
      <t>ショウレイ</t>
    </rPh>
    <rPh sb="8" eb="10">
      <t>タンイ</t>
    </rPh>
    <phoneticPr fontId="2"/>
  </si>
  <si>
    <t>試験薬の投与の経路</t>
    <rPh sb="0" eb="2">
      <t>シケン</t>
    </rPh>
    <rPh sb="2" eb="3">
      <t>ヤク</t>
    </rPh>
    <rPh sb="4" eb="6">
      <t>トウヨ</t>
    </rPh>
    <rPh sb="7" eb="9">
      <t>ケイロ</t>
    </rPh>
    <phoneticPr fontId="2"/>
  </si>
  <si>
    <t>臨床試験研究経費ポイント算出表（製造販売後臨床試験：医療機器）</t>
    <rPh sb="0" eb="2">
      <t>リンショウ</t>
    </rPh>
    <rPh sb="2" eb="4">
      <t>シケン</t>
    </rPh>
    <rPh sb="4" eb="6">
      <t>ケンキュウ</t>
    </rPh>
    <rPh sb="6" eb="8">
      <t>ケイヒ</t>
    </rPh>
    <rPh sb="12" eb="15">
      <t>サンシュツヒョウ</t>
    </rPh>
    <rPh sb="16" eb="21">
      <t>セイゾウハンバイゴ</t>
    </rPh>
    <rPh sb="21" eb="25">
      <t>リンショウシケン</t>
    </rPh>
    <rPh sb="26" eb="30">
      <t>イリョウキキ</t>
    </rPh>
    <phoneticPr fontId="2"/>
  </si>
  <si>
    <t>検体採取の難易度</t>
    <rPh sb="0" eb="2">
      <t>ケンタイ</t>
    </rPh>
    <rPh sb="2" eb="4">
      <t>サイシュ</t>
    </rPh>
    <rPh sb="5" eb="8">
      <t>ナンイド</t>
    </rPh>
    <phoneticPr fontId="2"/>
  </si>
  <si>
    <t>-</t>
    <phoneticPr fontId="2"/>
  </si>
  <si>
    <t>別表10</t>
    <rPh sb="0" eb="2">
      <t>ベッピョウ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</si>
</sst>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 ?/?&quot;回&quot;"/>
    <numFmt numFmtId="177" formatCode="#\ ?/?&quot;数&quot;"/>
    <numFmt numFmtId="178" formatCode="#\ ?/?&quot;月&quot;"/>
    <numFmt numFmtId="179" formatCode="yyyy&quot;年&quot;m&quot;月&quot;d&quot;日&quot;;@"/>
    <numFmt numFmtId="180" formatCode="#\ ?/?&quot;月数&quot;"/>
    <numFmt numFmtId="181" formatCode="#\ ?/?&quot;人数&quot;"/>
  </numFmts>
  <fonts count="12" x14ac:knownFonts="1">
    <font>
      <sz val="11"/>
      <color theme="1"/>
      <name val="Noto Sans JP Regular"/>
      <family val="2"/>
      <charset val="128"/>
    </font>
    <font>
      <sz val="10"/>
      <color theme="1"/>
      <name val="ＭＳ 明朝"/>
      <family val="1"/>
      <charset val="128"/>
    </font>
    <font>
      <sz val="6"/>
      <name val="Noto Sans JP Regular"/>
      <family val="2"/>
      <charset val="128"/>
    </font>
    <font>
      <sz val="6"/>
      <color theme="0"/>
      <name val="ＭＳ 明朝"/>
      <family val="1"/>
      <charset val="128"/>
    </font>
    <font>
      <b/>
      <sz val="12"/>
      <color theme="1"/>
      <name val="ＭＳ 明朝"/>
      <family val="1"/>
      <charset val="128"/>
    </font>
    <font>
      <sz val="10"/>
      <color theme="0"/>
      <name val="ＭＳ 明朝"/>
      <family val="1"/>
      <charset val="128"/>
    </font>
    <font>
      <sz val="10"/>
      <color rgb="FFFF0000"/>
      <name val="ＭＳ 明朝"/>
      <family val="1"/>
      <charset val="128"/>
    </font>
    <font>
      <sz val="10"/>
      <name val="ＭＳ 明朝"/>
      <family val="1"/>
      <charset val="128"/>
    </font>
    <font>
      <sz val="9"/>
      <color theme="1"/>
      <name val="ＭＳ 明朝"/>
      <family val="1"/>
      <charset val="128"/>
    </font>
    <font>
      <sz val="8"/>
      <color theme="1"/>
      <name val="ＭＳ 明朝"/>
      <family val="1"/>
      <charset val="128"/>
    </font>
    <font>
      <sz val="8"/>
      <name val="ＭＳ 明朝"/>
      <family val="1"/>
      <charset val="128"/>
    </font>
    <font>
      <sz val="9"/>
      <color indexed="81"/>
      <name val="ＭＳ 明朝"/>
      <family val="1"/>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diagonalUp="1">
      <left style="thin">
        <color indexed="64"/>
      </left>
      <right style="thin">
        <color indexed="64"/>
      </right>
      <top style="thin">
        <color indexed="64"/>
      </top>
      <bottom style="medium">
        <color indexed="64"/>
      </bottom>
      <diagonal style="thin">
        <color theme="6"/>
      </diagonal>
    </border>
    <border diagonalUp="1">
      <left style="thin">
        <color indexed="64"/>
      </left>
      <right style="thin">
        <color indexed="64"/>
      </right>
      <top style="thin">
        <color indexed="64"/>
      </top>
      <bottom style="thin">
        <color indexed="64"/>
      </bottom>
      <diagonal style="thin">
        <color theme="6"/>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diagonalUp="1">
      <left style="thin">
        <color indexed="64"/>
      </left>
      <right style="thin">
        <color indexed="64"/>
      </right>
      <top style="thin">
        <color indexed="64"/>
      </top>
      <bottom style="thin">
        <color indexed="64"/>
      </bottom>
      <diagonal style="thin">
        <color theme="2" tint="-9.9948118533890809E-2"/>
      </diagonal>
    </border>
    <border diagonalUp="1">
      <left style="thin">
        <color indexed="64"/>
      </left>
      <right style="thin">
        <color indexed="64"/>
      </right>
      <top style="thin">
        <color indexed="64"/>
      </top>
      <bottom style="medium">
        <color indexed="64"/>
      </bottom>
      <diagonal style="thin">
        <color theme="2" tint="-9.9948118533890809E-2"/>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style="thin">
        <color indexed="64"/>
      </right>
      <top style="thin">
        <color indexed="64"/>
      </top>
      <bottom/>
      <diagonal style="thin">
        <color theme="6"/>
      </diagonal>
    </border>
  </borders>
  <cellStyleXfs count="1">
    <xf numFmtId="0" fontId="0" fillId="0" borderId="0">
      <alignment vertical="center"/>
    </xf>
  </cellStyleXfs>
  <cellXfs count="125">
    <xf numFmtId="0" fontId="0" fillId="0" borderId="0" xfId="0">
      <alignment vertical="center"/>
    </xf>
    <xf numFmtId="0" fontId="1" fillId="0" borderId="0" xfId="0" applyFont="1">
      <alignment vertical="center"/>
    </xf>
    <xf numFmtId="0" fontId="1" fillId="0" borderId="0" xfId="0" applyFont="1" applyAlignment="1">
      <alignment vertical="center" wrapText="1"/>
    </xf>
    <xf numFmtId="0" fontId="1" fillId="0" borderId="1" xfId="0" applyFont="1" applyBorder="1" applyAlignment="1">
      <alignment vertical="center" wrapText="1"/>
    </xf>
    <xf numFmtId="0" fontId="1" fillId="0" borderId="1" xfId="0" applyFont="1" applyBorder="1" applyAlignment="1">
      <alignment horizontal="center" vertical="center"/>
    </xf>
    <xf numFmtId="0" fontId="1" fillId="0" borderId="0" xfId="0" applyFont="1" applyAlignment="1">
      <alignment horizontal="center" vertical="center"/>
    </xf>
    <xf numFmtId="0" fontId="1" fillId="0" borderId="6" xfId="0" applyFont="1" applyBorder="1" applyAlignment="1">
      <alignment horizontal="center" vertical="center"/>
    </xf>
    <xf numFmtId="0" fontId="1" fillId="0" borderId="8" xfId="0" applyFont="1" applyBorder="1" applyAlignment="1">
      <alignment horizontal="center" vertical="center"/>
    </xf>
    <xf numFmtId="0" fontId="1" fillId="0" borderId="1" xfId="0" applyFont="1" applyBorder="1" applyAlignment="1">
      <alignment horizontal="center" vertical="center" wrapText="1"/>
    </xf>
    <xf numFmtId="0" fontId="1" fillId="0" borderId="0" xfId="0" applyFont="1" applyAlignment="1">
      <alignment horizontal="right" vertical="center"/>
    </xf>
    <xf numFmtId="0" fontId="3" fillId="0" borderId="0" xfId="0" applyFont="1">
      <alignment vertical="center"/>
    </xf>
    <xf numFmtId="176" fontId="1" fillId="0" borderId="1" xfId="0" applyNumberFormat="1" applyFont="1" applyBorder="1" applyAlignment="1">
      <alignment horizontal="center" vertical="center" wrapText="1"/>
    </xf>
    <xf numFmtId="177" fontId="1" fillId="0" borderId="1" xfId="0" applyNumberFormat="1" applyFont="1" applyBorder="1" applyAlignment="1">
      <alignment horizontal="center" vertical="center" wrapText="1"/>
    </xf>
    <xf numFmtId="178" fontId="1" fillId="0" borderId="1" xfId="0" applyNumberFormat="1" applyFont="1" applyBorder="1" applyAlignment="1">
      <alignment horizontal="center" vertical="center" wrapText="1"/>
    </xf>
    <xf numFmtId="0" fontId="1" fillId="0" borderId="10" xfId="0" applyFont="1" applyBorder="1" applyAlignment="1">
      <alignment horizontal="center" vertical="center"/>
    </xf>
    <xf numFmtId="0" fontId="1" fillId="0" borderId="20" xfId="0" applyFont="1" applyBorder="1" applyAlignment="1"/>
    <xf numFmtId="0" fontId="1" fillId="0" borderId="33"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vertical="center" wrapText="1"/>
    </xf>
    <xf numFmtId="0" fontId="1" fillId="0" borderId="12" xfId="0" applyFont="1" applyBorder="1" applyAlignment="1">
      <alignment horizontal="center" vertical="center"/>
    </xf>
    <xf numFmtId="0" fontId="1" fillId="0" borderId="12" xfId="0" applyFont="1" applyBorder="1" applyAlignment="1">
      <alignment horizontal="center" vertical="center" wrapText="1"/>
    </xf>
    <xf numFmtId="0" fontId="1" fillId="0" borderId="19" xfId="0" applyFont="1" applyBorder="1" applyAlignment="1" applyProtection="1">
      <alignment horizontal="center" vertical="center"/>
      <protection locked="0"/>
    </xf>
    <xf numFmtId="0" fontId="1" fillId="2" borderId="9" xfId="0" applyFont="1" applyFill="1" applyBorder="1" applyAlignment="1" applyProtection="1">
      <alignment horizontal="center" vertical="center" shrinkToFit="1"/>
      <protection locked="0"/>
    </xf>
    <xf numFmtId="177" fontId="1" fillId="2" borderId="9" xfId="0" applyNumberFormat="1" applyFont="1" applyFill="1" applyBorder="1" applyAlignment="1" applyProtection="1">
      <alignment horizontal="center" vertical="center" shrinkToFit="1"/>
      <protection locked="0"/>
    </xf>
    <xf numFmtId="178" fontId="1" fillId="2" borderId="9" xfId="0" applyNumberFormat="1" applyFont="1" applyFill="1" applyBorder="1" applyAlignment="1" applyProtection="1">
      <alignment horizontal="center" vertical="center" shrinkToFit="1"/>
      <protection locked="0"/>
    </xf>
    <xf numFmtId="176" fontId="1" fillId="2" borderId="9" xfId="0" applyNumberFormat="1" applyFont="1" applyFill="1" applyBorder="1" applyAlignment="1" applyProtection="1">
      <alignment horizontal="center" vertical="center" shrinkToFit="1"/>
      <protection locked="0"/>
    </xf>
    <xf numFmtId="0" fontId="5" fillId="0" borderId="36" xfId="0" applyFont="1" applyBorder="1" applyAlignment="1">
      <alignment horizontal="center" vertical="center" wrapText="1"/>
    </xf>
    <xf numFmtId="0" fontId="5" fillId="0" borderId="36" xfId="0" quotePrefix="1" applyFont="1" applyBorder="1" applyAlignment="1">
      <alignment horizontal="center" vertical="center" wrapText="1"/>
    </xf>
    <xf numFmtId="0" fontId="5" fillId="0" borderId="35" xfId="0" quotePrefix="1" applyFont="1" applyBorder="1" applyAlignment="1">
      <alignment horizontal="center" vertical="center" wrapText="1"/>
    </xf>
    <xf numFmtId="0" fontId="1" fillId="0" borderId="36" xfId="0" applyFont="1" applyBorder="1" applyAlignment="1">
      <alignment horizontal="center" vertical="center" wrapText="1"/>
    </xf>
    <xf numFmtId="0" fontId="6" fillId="0" borderId="0" xfId="0" applyFont="1">
      <alignment vertical="center"/>
    </xf>
    <xf numFmtId="0" fontId="6" fillId="0" borderId="0" xfId="0" applyFont="1" applyAlignment="1">
      <alignment horizontal="center" vertical="center"/>
    </xf>
    <xf numFmtId="0" fontId="1" fillId="0" borderId="1" xfId="0" applyFont="1" applyBorder="1" applyAlignment="1">
      <alignment horizontal="left" vertical="center" wrapText="1"/>
    </xf>
    <xf numFmtId="0" fontId="1" fillId="0" borderId="37" xfId="0" applyFont="1" applyBorder="1" applyAlignment="1">
      <alignment horizontal="left" vertical="center" wrapText="1"/>
    </xf>
    <xf numFmtId="0" fontId="1" fillId="0" borderId="39" xfId="0" applyFont="1" applyBorder="1" applyAlignment="1">
      <alignment horizontal="center" vertical="center"/>
    </xf>
    <xf numFmtId="0" fontId="1" fillId="0" borderId="2" xfId="0" applyFont="1" applyBorder="1" applyAlignment="1">
      <alignment horizontal="left" vertical="center" wrapText="1"/>
    </xf>
    <xf numFmtId="0" fontId="7" fillId="0" borderId="1" xfId="0" applyFont="1" applyBorder="1" applyAlignment="1">
      <alignment horizontal="center" vertical="center" wrapText="1"/>
    </xf>
    <xf numFmtId="0" fontId="7" fillId="0" borderId="1" xfId="0" quotePrefix="1" applyFont="1" applyBorder="1" applyAlignment="1">
      <alignment horizontal="center" vertical="center" wrapText="1"/>
    </xf>
    <xf numFmtId="177" fontId="7" fillId="0" borderId="1" xfId="0" applyNumberFormat="1" applyFont="1" applyBorder="1" applyAlignment="1">
      <alignment horizontal="center" vertical="center" wrapText="1"/>
    </xf>
    <xf numFmtId="178" fontId="7" fillId="0" borderId="1" xfId="0" applyNumberFormat="1" applyFont="1" applyBorder="1" applyAlignment="1">
      <alignment horizontal="center" vertical="center" wrapText="1"/>
    </xf>
    <xf numFmtId="176" fontId="7" fillId="0" borderId="1" xfId="0" applyNumberFormat="1" applyFont="1" applyBorder="1" applyAlignment="1">
      <alignment horizontal="center" vertical="center" wrapText="1"/>
    </xf>
    <xf numFmtId="0" fontId="7" fillId="0" borderId="6" xfId="0" applyFont="1" applyBorder="1" applyAlignment="1">
      <alignment horizontal="center" vertical="center" wrapText="1"/>
    </xf>
    <xf numFmtId="0" fontId="7" fillId="0" borderId="6" xfId="0" quotePrefix="1" applyFont="1" applyBorder="1" applyAlignment="1">
      <alignment horizontal="center" vertical="center" wrapText="1"/>
    </xf>
    <xf numFmtId="0" fontId="7" fillId="0" borderId="12" xfId="0" quotePrefix="1" applyFont="1" applyBorder="1" applyAlignment="1">
      <alignment horizontal="center" vertical="center" wrapText="1"/>
    </xf>
    <xf numFmtId="176" fontId="7" fillId="0" borderId="1" xfId="0" quotePrefix="1" applyNumberFormat="1" applyFont="1" applyBorder="1" applyAlignment="1">
      <alignment horizontal="center" vertical="center" wrapText="1"/>
    </xf>
    <xf numFmtId="0" fontId="5" fillId="0" borderId="0" xfId="0" applyFont="1">
      <alignment vertical="center"/>
    </xf>
    <xf numFmtId="0" fontId="3" fillId="0" borderId="0" xfId="0" applyFont="1" applyAlignment="1">
      <alignment horizontal="center" vertical="center"/>
    </xf>
    <xf numFmtId="0" fontId="5" fillId="0" borderId="0" xfId="0" applyFont="1" applyAlignment="1">
      <alignment horizontal="center" vertical="center"/>
    </xf>
    <xf numFmtId="0" fontId="5" fillId="0" borderId="41" xfId="0" quotePrefix="1" applyFont="1" applyBorder="1" applyAlignment="1">
      <alignment horizontal="center" vertical="center" wrapText="1"/>
    </xf>
    <xf numFmtId="176" fontId="7" fillId="0" borderId="41" xfId="0" quotePrefix="1" applyNumberFormat="1" applyFont="1" applyBorder="1" applyAlignment="1">
      <alignment horizontal="center" vertical="center" wrapText="1"/>
    </xf>
    <xf numFmtId="0" fontId="5" fillId="0" borderId="42" xfId="0" quotePrefix="1" applyFont="1" applyBorder="1" applyAlignment="1">
      <alignment horizontal="center" vertical="center" wrapText="1"/>
    </xf>
    <xf numFmtId="178" fontId="7" fillId="0" borderId="1" xfId="0" quotePrefix="1" applyNumberFormat="1" applyFont="1" applyBorder="1" applyAlignment="1">
      <alignment horizontal="center" vertical="center" wrapText="1"/>
    </xf>
    <xf numFmtId="180" fontId="1" fillId="2" borderId="9" xfId="0" applyNumberFormat="1" applyFont="1" applyFill="1" applyBorder="1" applyAlignment="1" applyProtection="1">
      <alignment horizontal="center" vertical="center" shrinkToFit="1"/>
      <protection locked="0"/>
    </xf>
    <xf numFmtId="180" fontId="7" fillId="0" borderId="43" xfId="0" quotePrefix="1" applyNumberFormat="1" applyFont="1" applyBorder="1" applyAlignment="1">
      <alignment horizontal="center" vertical="center" wrapText="1"/>
    </xf>
    <xf numFmtId="178" fontId="5" fillId="0" borderId="41" xfId="0" quotePrefix="1" applyNumberFormat="1" applyFont="1" applyBorder="1" applyAlignment="1">
      <alignment horizontal="center" vertical="center" wrapText="1"/>
    </xf>
    <xf numFmtId="180" fontId="7" fillId="0" borderId="12" xfId="0" quotePrefix="1" applyNumberFormat="1" applyFont="1" applyBorder="1" applyAlignment="1">
      <alignment horizontal="center" vertical="center" wrapText="1"/>
    </xf>
    <xf numFmtId="0" fontId="1" fillId="0" borderId="0" xfId="0" applyFont="1" applyAlignment="1">
      <alignment horizontal="right" vertical="center" wrapText="1"/>
    </xf>
    <xf numFmtId="0" fontId="1" fillId="0" borderId="0" xfId="0" applyFont="1" applyAlignment="1">
      <alignment horizontal="center" vertical="center" wrapText="1"/>
    </xf>
    <xf numFmtId="0" fontId="9" fillId="0" borderId="0" xfId="0" applyFont="1" applyAlignment="1">
      <alignment horizontal="right" vertical="center"/>
    </xf>
    <xf numFmtId="0" fontId="9" fillId="0" borderId="0" xfId="0" applyFont="1">
      <alignment vertical="center"/>
    </xf>
    <xf numFmtId="0" fontId="9" fillId="0" borderId="0" xfId="0" applyFont="1" applyAlignment="1">
      <alignment horizontal="center" vertical="center"/>
    </xf>
    <xf numFmtId="0" fontId="7" fillId="0" borderId="12" xfId="0" applyFont="1" applyBorder="1" applyAlignment="1">
      <alignment horizontal="center" vertical="center" wrapText="1"/>
    </xf>
    <xf numFmtId="0" fontId="1" fillId="0" borderId="12" xfId="0" applyFont="1" applyBorder="1" applyAlignment="1">
      <alignment horizontal="left" vertical="center" wrapText="1"/>
    </xf>
    <xf numFmtId="49" fontId="1" fillId="0" borderId="0" xfId="0" quotePrefix="1" applyNumberFormat="1" applyFont="1">
      <alignment vertical="center"/>
    </xf>
    <xf numFmtId="181" fontId="7" fillId="0" borderId="1" xfId="0" quotePrefix="1" applyNumberFormat="1" applyFont="1" applyBorder="1" applyAlignment="1">
      <alignment horizontal="center" vertical="center" wrapText="1"/>
    </xf>
    <xf numFmtId="181" fontId="1" fillId="2" borderId="9" xfId="0" applyNumberFormat="1" applyFont="1" applyFill="1" applyBorder="1" applyAlignment="1" applyProtection="1">
      <alignment horizontal="center" vertical="center" shrinkToFit="1"/>
      <protection locked="0"/>
    </xf>
    <xf numFmtId="181" fontId="7" fillId="0" borderId="45" xfId="0" applyNumberFormat="1" applyFont="1" applyBorder="1" applyAlignment="1">
      <alignment horizontal="center" vertical="center" wrapText="1"/>
    </xf>
    <xf numFmtId="0" fontId="7" fillId="0" borderId="9" xfId="0" applyFont="1" applyBorder="1" applyAlignment="1">
      <alignment horizontal="left" vertical="center" wrapText="1"/>
    </xf>
    <xf numFmtId="0" fontId="10" fillId="0" borderId="6" xfId="0" applyFont="1" applyBorder="1" applyAlignment="1">
      <alignment horizontal="center" vertical="center" wrapText="1"/>
    </xf>
    <xf numFmtId="49" fontId="1" fillId="0" borderId="0" xfId="0" quotePrefix="1" applyNumberFormat="1" applyFont="1" applyAlignment="1">
      <alignment horizontal="right" vertical="center"/>
    </xf>
    <xf numFmtId="0" fontId="1" fillId="0" borderId="6" xfId="0" applyFont="1" applyBorder="1" applyAlignment="1">
      <alignment horizontal="center" vertical="center" wrapText="1"/>
    </xf>
    <xf numFmtId="176" fontId="5" fillId="0" borderId="41" xfId="0" quotePrefix="1" applyNumberFormat="1" applyFont="1" applyBorder="1" applyAlignment="1">
      <alignment horizontal="center" vertical="center" wrapText="1"/>
    </xf>
    <xf numFmtId="0" fontId="1" fillId="0" borderId="7" xfId="0" applyFont="1" applyBorder="1" applyAlignment="1">
      <alignment horizontal="center" vertical="center"/>
    </xf>
    <xf numFmtId="0" fontId="5" fillId="0" borderId="41" xfId="0" applyFont="1" applyBorder="1" applyAlignment="1">
      <alignment horizontal="center" vertical="center" wrapText="1"/>
    </xf>
    <xf numFmtId="0" fontId="1" fillId="0" borderId="6" xfId="0" applyFont="1" applyBorder="1" applyAlignment="1">
      <alignment vertical="center" wrapText="1"/>
    </xf>
    <xf numFmtId="0" fontId="5" fillId="0" borderId="47" xfId="0" quotePrefix="1" applyFont="1" applyBorder="1" applyAlignment="1">
      <alignment horizontal="center" vertical="center" wrapText="1"/>
    </xf>
    <xf numFmtId="0" fontId="1" fillId="0" borderId="34" xfId="0" applyFont="1" applyBorder="1" applyAlignment="1" applyProtection="1">
      <alignment horizontal="center" vertical="center"/>
      <protection hidden="1"/>
    </xf>
    <xf numFmtId="0" fontId="1" fillId="0" borderId="19" xfId="0" applyFont="1" applyBorder="1" applyAlignment="1" applyProtection="1">
      <alignment horizontal="center" vertical="center"/>
      <protection hidden="1"/>
    </xf>
    <xf numFmtId="0" fontId="1" fillId="0" borderId="16" xfId="0" applyFont="1" applyBorder="1" applyAlignment="1" applyProtection="1">
      <alignment horizontal="center" vertical="center"/>
      <protection hidden="1"/>
    </xf>
    <xf numFmtId="0" fontId="1" fillId="0" borderId="40" xfId="0" applyFont="1" applyBorder="1" applyAlignment="1" applyProtection="1">
      <alignment horizontal="center" vertical="center"/>
      <protection hidden="1"/>
    </xf>
    <xf numFmtId="0" fontId="1" fillId="0" borderId="13" xfId="0" applyFont="1" applyBorder="1" applyAlignment="1" applyProtection="1">
      <alignment horizontal="center" vertical="center"/>
      <protection hidden="1"/>
    </xf>
    <xf numFmtId="0" fontId="1" fillId="0" borderId="34" xfId="0" applyFont="1" applyBorder="1" applyAlignment="1" applyProtection="1">
      <alignment horizontal="center" vertical="center"/>
      <protection locked="0" hidden="1"/>
    </xf>
    <xf numFmtId="0" fontId="1" fillId="0" borderId="41" xfId="0" applyFont="1" applyBorder="1" applyAlignment="1">
      <alignment horizontal="center" vertical="center" wrapText="1"/>
    </xf>
    <xf numFmtId="0" fontId="1" fillId="0" borderId="0" xfId="0" applyFont="1" applyAlignment="1">
      <alignment horizontal="left" vertical="center" wrapText="1"/>
    </xf>
    <xf numFmtId="0" fontId="1" fillId="0" borderId="0" xfId="0" applyFont="1" applyAlignment="1">
      <alignment horizontal="left" vertical="center"/>
    </xf>
    <xf numFmtId="0" fontId="4" fillId="0" borderId="0" xfId="0" applyFont="1" applyAlignment="1">
      <alignment horizontal="center" vertical="center"/>
    </xf>
    <xf numFmtId="0" fontId="1" fillId="2" borderId="20" xfId="0" applyFont="1" applyFill="1" applyBorder="1" applyAlignment="1" applyProtection="1">
      <alignment horizontal="left" wrapText="1"/>
      <protection locked="0"/>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6" xfId="0" applyFont="1" applyBorder="1" applyAlignment="1">
      <alignment horizontal="left" vertical="center" wrapText="1"/>
    </xf>
    <xf numFmtId="0" fontId="1" fillId="0" borderId="8" xfId="0" applyFont="1" applyBorder="1" applyAlignment="1">
      <alignment horizontal="left" vertical="center" wrapText="1"/>
    </xf>
    <xf numFmtId="179" fontId="1" fillId="2" borderId="0" xfId="0" applyNumberFormat="1" applyFont="1" applyFill="1" applyAlignment="1" applyProtection="1">
      <alignment horizontal="center" vertical="center"/>
      <protection locked="0"/>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5" xfId="0" applyFont="1" applyFill="1" applyBorder="1" applyAlignment="1">
      <alignment horizontal="center" vertical="center"/>
    </xf>
    <xf numFmtId="0" fontId="1" fillId="0" borderId="28" xfId="0" applyFont="1" applyBorder="1" applyAlignment="1">
      <alignment horizontal="center" vertical="center" textRotation="255"/>
    </xf>
    <xf numFmtId="0" fontId="1" fillId="0" borderId="30" xfId="0" applyFont="1" applyBorder="1" applyAlignment="1">
      <alignment horizontal="center" vertical="center" textRotation="255"/>
    </xf>
    <xf numFmtId="0" fontId="1" fillId="0" borderId="32" xfId="0" applyFont="1" applyBorder="1" applyAlignment="1">
      <alignment horizontal="center" vertical="center" textRotation="255"/>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 fillId="0" borderId="29" xfId="0" applyFont="1" applyBorder="1" applyAlignment="1">
      <alignment horizontal="center" vertical="center"/>
    </xf>
    <xf numFmtId="0" fontId="1" fillId="0" borderId="0" xfId="0" applyFont="1" applyAlignment="1">
      <alignment horizontal="center" vertical="center"/>
    </xf>
    <xf numFmtId="0" fontId="1" fillId="0" borderId="3" xfId="0" applyFont="1" applyBorder="1" applyAlignment="1">
      <alignment horizontal="center" vertical="center"/>
    </xf>
    <xf numFmtId="0" fontId="1" fillId="0" borderId="31"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24" xfId="0" applyFont="1" applyBorder="1" applyAlignment="1">
      <alignment horizontal="center" vertical="center" textRotation="255"/>
    </xf>
    <xf numFmtId="0" fontId="1" fillId="0" borderId="7" xfId="0" applyFont="1" applyBorder="1" applyAlignment="1">
      <alignment horizontal="center" vertical="center" textRotation="255"/>
    </xf>
    <xf numFmtId="0" fontId="1" fillId="0" borderId="8" xfId="0" applyFont="1" applyBorder="1" applyAlignment="1">
      <alignment horizontal="center" vertical="center" textRotation="255"/>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2" borderId="20" xfId="0" applyFont="1" applyFill="1" applyBorder="1" applyAlignment="1" applyProtection="1">
      <alignment horizontal="left"/>
      <protection locked="0"/>
    </xf>
    <xf numFmtId="0" fontId="9" fillId="0" borderId="0" xfId="0" applyFont="1" applyAlignment="1">
      <alignment horizontal="left" vertical="center" wrapText="1"/>
    </xf>
    <xf numFmtId="0" fontId="1" fillId="0" borderId="2" xfId="0" applyFont="1" applyBorder="1" applyAlignment="1">
      <alignment horizontal="center" vertical="center"/>
    </xf>
    <xf numFmtId="0" fontId="1" fillId="0" borderId="38" xfId="0" applyFont="1" applyBorder="1" applyAlignment="1">
      <alignment horizontal="center" vertical="center"/>
    </xf>
    <xf numFmtId="0" fontId="1" fillId="0" borderId="46" xfId="0" applyFont="1" applyBorder="1" applyAlignment="1">
      <alignment horizontal="center" vertical="center"/>
    </xf>
    <xf numFmtId="0" fontId="7" fillId="0" borderId="44" xfId="0" quotePrefix="1" applyFont="1" applyBorder="1" applyAlignment="1">
      <alignment horizontal="left" vertical="center" wrapText="1"/>
    </xf>
    <xf numFmtId="0" fontId="7" fillId="0" borderId="37" xfId="0" quotePrefix="1" applyFont="1" applyBorder="1" applyAlignment="1">
      <alignment horizontal="left" vertical="center" wrapText="1"/>
    </xf>
  </cellXfs>
  <cellStyles count="1">
    <cellStyle name="標準" xfId="0" builtinId="0"/>
  </cellStyles>
  <dxfs count="34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9273B-CB0C-4CDA-91C8-210828C31CE3}">
  <dimension ref="A1:Z52"/>
  <sheetViews>
    <sheetView showGridLines="0" showRowColHeaders="0" tabSelected="1" zoomScaleNormal="100" workbookViewId="0">
      <selection activeCell="B1" sqref="B1"/>
    </sheetView>
  </sheetViews>
  <sheetFormatPr defaultRowHeight="19.95" customHeight="1" x14ac:dyDescent="0.5"/>
  <cols>
    <col min="1" max="1" width="4.69921875" style="1" customWidth="1"/>
    <col min="2" max="2" width="8.69921875" style="1" customWidth="1"/>
    <col min="3" max="3" width="16.19921875" style="1" customWidth="1"/>
    <col min="4" max="4" width="4.69921875" style="1" customWidth="1"/>
    <col min="5" max="6" width="14.69921875" style="1" customWidth="1"/>
    <col min="7" max="7" width="16.69921875" style="1" customWidth="1"/>
    <col min="8" max="8" width="4.69921875" style="5" customWidth="1"/>
    <col min="9" max="9" width="20.69921875" style="5" customWidth="1"/>
    <col min="10" max="10" width="8.796875" style="1"/>
    <col min="11" max="25" width="8.796875" style="1" customWidth="1"/>
    <col min="26" max="26" width="19.3984375" style="1" customWidth="1"/>
    <col min="27" max="27" width="24.09765625" style="1" bestFit="1" customWidth="1"/>
    <col min="28" max="16384" width="8.796875" style="1"/>
  </cols>
  <sheetData>
    <row r="1" spans="1:26" ht="19.95" customHeight="1" thickBot="1" x14ac:dyDescent="0.55000000000000004">
      <c r="B1" s="1" t="s">
        <v>0</v>
      </c>
      <c r="H1" s="9" t="s">
        <v>60</v>
      </c>
    </row>
    <row r="2" spans="1:26" ht="19.95" customHeight="1" thickBot="1" x14ac:dyDescent="0.55000000000000004">
      <c r="F2" s="14" t="s">
        <v>61</v>
      </c>
      <c r="G2" s="21"/>
      <c r="H2" s="1"/>
    </row>
    <row r="3" spans="1:26" ht="19.95" customHeight="1" x14ac:dyDescent="0.5">
      <c r="F3" s="9" t="s">
        <v>62</v>
      </c>
      <c r="G3" s="96"/>
      <c r="H3" s="96"/>
    </row>
    <row r="4" spans="1:26" ht="30" customHeight="1" x14ac:dyDescent="0.5">
      <c r="B4" s="85" t="s">
        <v>1</v>
      </c>
      <c r="C4" s="85"/>
      <c r="D4" s="85"/>
      <c r="E4" s="85"/>
      <c r="F4" s="85"/>
      <c r="G4" s="85"/>
      <c r="H4" s="85"/>
    </row>
    <row r="5" spans="1:26" ht="30" customHeight="1" x14ac:dyDescent="0.5">
      <c r="B5" s="83" t="s">
        <v>104</v>
      </c>
      <c r="C5" s="83"/>
      <c r="D5" s="83"/>
      <c r="E5" s="83"/>
      <c r="F5" s="83"/>
      <c r="G5" s="83"/>
      <c r="H5" s="83"/>
    </row>
    <row r="6" spans="1:26" ht="12" customHeight="1" x14ac:dyDescent="0.5"/>
    <row r="7" spans="1:26" ht="36" customHeight="1" thickBot="1" x14ac:dyDescent="0.2">
      <c r="B7" s="15" t="s">
        <v>2</v>
      </c>
      <c r="C7" s="86"/>
      <c r="D7" s="86"/>
      <c r="E7" s="86"/>
      <c r="F7" s="86"/>
      <c r="G7" s="86"/>
      <c r="H7" s="86"/>
    </row>
    <row r="8" spans="1:26" ht="24" customHeight="1" thickBot="1" x14ac:dyDescent="0.55000000000000004">
      <c r="E8" s="10">
        <v>1</v>
      </c>
      <c r="F8" s="10">
        <v>2</v>
      </c>
      <c r="G8" s="10">
        <v>3</v>
      </c>
    </row>
    <row r="9" spans="1:26" ht="19.95" customHeight="1" x14ac:dyDescent="0.5">
      <c r="A9" s="103" t="s">
        <v>3</v>
      </c>
      <c r="B9" s="104"/>
      <c r="C9" s="105"/>
      <c r="D9" s="112" t="s">
        <v>67</v>
      </c>
      <c r="E9" s="115" t="s">
        <v>4</v>
      </c>
      <c r="F9" s="116"/>
      <c r="G9" s="117"/>
      <c r="H9" s="100" t="s">
        <v>6</v>
      </c>
      <c r="I9" s="97" t="s">
        <v>5</v>
      </c>
    </row>
    <row r="10" spans="1:26" ht="19.95" customHeight="1" x14ac:dyDescent="0.5">
      <c r="A10" s="106"/>
      <c r="B10" s="107"/>
      <c r="C10" s="108"/>
      <c r="D10" s="113"/>
      <c r="E10" s="6" t="s">
        <v>7</v>
      </c>
      <c r="F10" s="6" t="s">
        <v>8</v>
      </c>
      <c r="G10" s="6" t="s">
        <v>9</v>
      </c>
      <c r="H10" s="101"/>
      <c r="I10" s="98"/>
    </row>
    <row r="11" spans="1:26" ht="19.95" customHeight="1" x14ac:dyDescent="0.5">
      <c r="A11" s="109"/>
      <c r="B11" s="110"/>
      <c r="C11" s="111"/>
      <c r="D11" s="114"/>
      <c r="E11" s="7" t="s">
        <v>68</v>
      </c>
      <c r="F11" s="7" t="s">
        <v>69</v>
      </c>
      <c r="G11" s="7" t="s">
        <v>70</v>
      </c>
      <c r="H11" s="102"/>
      <c r="I11" s="99"/>
    </row>
    <row r="12" spans="1:26" ht="30" customHeight="1" x14ac:dyDescent="0.5">
      <c r="A12" s="16" t="s">
        <v>10</v>
      </c>
      <c r="B12" s="87" t="s">
        <v>56</v>
      </c>
      <c r="C12" s="3" t="s">
        <v>28</v>
      </c>
      <c r="D12" s="4">
        <v>1</v>
      </c>
      <c r="E12" s="8" t="s">
        <v>43</v>
      </c>
      <c r="F12" s="8" t="s">
        <v>44</v>
      </c>
      <c r="G12" s="8" t="s">
        <v>45</v>
      </c>
      <c r="H12" s="76">
        <f t="shared" ref="H12:H17" si="0">IF($I12=$G12,$G$8,IF($I12=$F12,$F$8,IF($I12=$E12,$E$8,0)))*$D12</f>
        <v>0</v>
      </c>
      <c r="I12" s="22"/>
      <c r="Z12" s="2"/>
    </row>
    <row r="13" spans="1:26" ht="24" customHeight="1" x14ac:dyDescent="0.5">
      <c r="A13" s="16" t="s">
        <v>11</v>
      </c>
      <c r="B13" s="88"/>
      <c r="C13" s="3" t="s">
        <v>29</v>
      </c>
      <c r="D13" s="4">
        <v>5</v>
      </c>
      <c r="E13" s="8" t="s">
        <v>46</v>
      </c>
      <c r="F13" s="48" t="s">
        <v>55</v>
      </c>
      <c r="G13" s="48" t="s">
        <v>55</v>
      </c>
      <c r="H13" s="76">
        <f t="shared" si="0"/>
        <v>0</v>
      </c>
      <c r="I13" s="22"/>
    </row>
    <row r="14" spans="1:26" ht="24" customHeight="1" x14ac:dyDescent="0.5">
      <c r="A14" s="16" t="s">
        <v>12</v>
      </c>
      <c r="B14" s="88"/>
      <c r="C14" s="3" t="s">
        <v>30</v>
      </c>
      <c r="D14" s="4">
        <v>3</v>
      </c>
      <c r="E14" s="48" t="s">
        <v>55</v>
      </c>
      <c r="F14" s="8" t="s">
        <v>47</v>
      </c>
      <c r="G14" s="8" t="s">
        <v>48</v>
      </c>
      <c r="H14" s="76">
        <f t="shared" si="0"/>
        <v>0</v>
      </c>
      <c r="I14" s="22"/>
    </row>
    <row r="15" spans="1:26" ht="30" customHeight="1" x14ac:dyDescent="0.5">
      <c r="A15" s="16" t="s">
        <v>13</v>
      </c>
      <c r="B15" s="88"/>
      <c r="C15" s="94" t="s">
        <v>31</v>
      </c>
      <c r="D15" s="4">
        <v>2</v>
      </c>
      <c r="E15" s="8" t="s">
        <v>49</v>
      </c>
      <c r="F15" s="8" t="s">
        <v>50</v>
      </c>
      <c r="G15" s="8" t="s">
        <v>51</v>
      </c>
      <c r="H15" s="76">
        <f t="shared" si="0"/>
        <v>0</v>
      </c>
      <c r="I15" s="22"/>
    </row>
    <row r="16" spans="1:26" ht="24" customHeight="1" x14ac:dyDescent="0.5">
      <c r="A16" s="16" t="s">
        <v>14</v>
      </c>
      <c r="B16" s="88"/>
      <c r="C16" s="95"/>
      <c r="D16" s="4">
        <v>3</v>
      </c>
      <c r="E16" s="48" t="s">
        <v>55</v>
      </c>
      <c r="F16" s="48" t="s">
        <v>55</v>
      </c>
      <c r="G16" s="8" t="s">
        <v>52</v>
      </c>
      <c r="H16" s="76">
        <f>IF($I16=$G16,$G$8,IF($I16=$F16,$F$8,IF($I16=$E16,$E$8,0)))*$D16</f>
        <v>0</v>
      </c>
      <c r="I16" s="22"/>
    </row>
    <row r="17" spans="1:9" ht="24" customHeight="1" x14ac:dyDescent="0.5">
      <c r="A17" s="16" t="s">
        <v>15</v>
      </c>
      <c r="B17" s="88"/>
      <c r="C17" s="3" t="s">
        <v>32</v>
      </c>
      <c r="D17" s="4">
        <v>1</v>
      </c>
      <c r="E17" s="8" t="s">
        <v>46</v>
      </c>
      <c r="F17" s="48" t="s">
        <v>55</v>
      </c>
      <c r="G17" s="48" t="s">
        <v>55</v>
      </c>
      <c r="H17" s="76">
        <f t="shared" si="0"/>
        <v>0</v>
      </c>
      <c r="I17" s="22"/>
    </row>
    <row r="18" spans="1:9" ht="24" customHeight="1" x14ac:dyDescent="0.5">
      <c r="A18" s="16" t="s">
        <v>16</v>
      </c>
      <c r="B18" s="88"/>
      <c r="C18" s="3" t="s">
        <v>33</v>
      </c>
      <c r="D18" s="4">
        <v>1</v>
      </c>
      <c r="E18" s="12">
        <f>I18</f>
        <v>0</v>
      </c>
      <c r="F18" s="82"/>
      <c r="G18" s="82"/>
      <c r="H18" s="76">
        <f>I18*$E$8*$D18</f>
        <v>0</v>
      </c>
      <c r="I18" s="23"/>
    </row>
    <row r="19" spans="1:9" ht="24" customHeight="1" x14ac:dyDescent="0.5">
      <c r="A19" s="16" t="s">
        <v>17</v>
      </c>
      <c r="B19" s="89"/>
      <c r="C19" s="3" t="s">
        <v>34</v>
      </c>
      <c r="D19" s="4">
        <v>1</v>
      </c>
      <c r="E19" s="13">
        <f>I19</f>
        <v>0</v>
      </c>
      <c r="F19" s="82"/>
      <c r="G19" s="82"/>
      <c r="H19" s="76">
        <f>I19*$E$8*$D19</f>
        <v>0</v>
      </c>
      <c r="I19" s="24"/>
    </row>
    <row r="20" spans="1:9" ht="40.049999999999997" customHeight="1" x14ac:dyDescent="0.5">
      <c r="A20" s="16" t="s">
        <v>18</v>
      </c>
      <c r="B20" s="87" t="s">
        <v>58</v>
      </c>
      <c r="C20" s="3" t="s">
        <v>59</v>
      </c>
      <c r="D20" s="4">
        <v>1</v>
      </c>
      <c r="E20" s="12">
        <f>I20</f>
        <v>0</v>
      </c>
      <c r="F20" s="82"/>
      <c r="G20" s="82"/>
      <c r="H20" s="76">
        <f>I20*$E$8*$D20</f>
        <v>0</v>
      </c>
      <c r="I20" s="23"/>
    </row>
    <row r="21" spans="1:9" ht="30" customHeight="1" x14ac:dyDescent="0.5">
      <c r="A21" s="16" t="s">
        <v>19</v>
      </c>
      <c r="B21" s="89"/>
      <c r="C21" s="3" t="s">
        <v>35</v>
      </c>
      <c r="D21" s="4">
        <v>5</v>
      </c>
      <c r="E21" s="8" t="s">
        <v>53</v>
      </c>
      <c r="F21" s="48" t="s">
        <v>55</v>
      </c>
      <c r="G21" s="8" t="s">
        <v>54</v>
      </c>
      <c r="H21" s="76">
        <f>IF($I21=$G21,$G$8,IF($I21=$F21,$F$8,IF($I21=$E21,$E$8,0)))*$D21</f>
        <v>0</v>
      </c>
      <c r="I21" s="22"/>
    </row>
    <row r="22" spans="1:9" ht="24" customHeight="1" x14ac:dyDescent="0.5">
      <c r="A22" s="16" t="s">
        <v>20</v>
      </c>
      <c r="B22" s="87" t="s">
        <v>57</v>
      </c>
      <c r="C22" s="3" t="s">
        <v>36</v>
      </c>
      <c r="D22" s="4">
        <v>1</v>
      </c>
      <c r="E22" s="11">
        <f>I22</f>
        <v>0</v>
      </c>
      <c r="F22" s="73"/>
      <c r="G22" s="73"/>
      <c r="H22" s="76">
        <f>I22*$E$8*$D22</f>
        <v>0</v>
      </c>
      <c r="I22" s="25"/>
    </row>
    <row r="23" spans="1:9" ht="24" customHeight="1" x14ac:dyDescent="0.5">
      <c r="A23" s="16" t="s">
        <v>21</v>
      </c>
      <c r="B23" s="88"/>
      <c r="C23" s="3" t="s">
        <v>37</v>
      </c>
      <c r="D23" s="4">
        <v>1</v>
      </c>
      <c r="E23" s="11">
        <f>I23</f>
        <v>0</v>
      </c>
      <c r="F23" s="73"/>
      <c r="G23" s="73"/>
      <c r="H23" s="76">
        <f>I23*$E$8*$D23</f>
        <v>0</v>
      </c>
      <c r="I23" s="25"/>
    </row>
    <row r="24" spans="1:9" ht="24" customHeight="1" x14ac:dyDescent="0.5">
      <c r="A24" s="16" t="s">
        <v>22</v>
      </c>
      <c r="B24" s="88"/>
      <c r="C24" s="3" t="s">
        <v>38</v>
      </c>
      <c r="D24" s="4">
        <v>2</v>
      </c>
      <c r="E24" s="11">
        <f>I24</f>
        <v>0</v>
      </c>
      <c r="F24" s="73"/>
      <c r="G24" s="73"/>
      <c r="H24" s="76">
        <f>I24*$E$8*$D24</f>
        <v>0</v>
      </c>
      <c r="I24" s="25"/>
    </row>
    <row r="25" spans="1:9" ht="24" customHeight="1" x14ac:dyDescent="0.5">
      <c r="A25" s="16" t="s">
        <v>23</v>
      </c>
      <c r="B25" s="88"/>
      <c r="C25" s="3" t="s">
        <v>39</v>
      </c>
      <c r="D25" s="4">
        <v>2</v>
      </c>
      <c r="E25" s="8" t="s">
        <v>46</v>
      </c>
      <c r="F25" s="48" t="s">
        <v>55</v>
      </c>
      <c r="G25" s="48" t="s">
        <v>55</v>
      </c>
      <c r="H25" s="76">
        <f>IF($I25=$G25,$G$8,IF($I25=$F25,$F$8,IF($I25=$E25,$E$8,0)))*$D25</f>
        <v>0</v>
      </c>
      <c r="I25" s="22"/>
    </row>
    <row r="26" spans="1:9" ht="24" customHeight="1" x14ac:dyDescent="0.5">
      <c r="A26" s="16" t="s">
        <v>24</v>
      </c>
      <c r="B26" s="88"/>
      <c r="C26" s="3" t="s">
        <v>40</v>
      </c>
      <c r="D26" s="4">
        <v>2</v>
      </c>
      <c r="E26" s="8" t="s">
        <v>46</v>
      </c>
      <c r="F26" s="48" t="s">
        <v>55</v>
      </c>
      <c r="G26" s="48" t="s">
        <v>55</v>
      </c>
      <c r="H26" s="76">
        <f>IF($I26=$G26,$G$8,IF($I26=$F26,$F$8,IF($I26=$E26,$E$8,0)))*$D26</f>
        <v>0</v>
      </c>
      <c r="I26" s="22"/>
    </row>
    <row r="27" spans="1:9" ht="24" customHeight="1" x14ac:dyDescent="0.5">
      <c r="A27" s="16" t="s">
        <v>25</v>
      </c>
      <c r="B27" s="88"/>
      <c r="C27" s="3" t="s">
        <v>41</v>
      </c>
      <c r="D27" s="4">
        <v>2</v>
      </c>
      <c r="E27" s="8" t="s">
        <v>46</v>
      </c>
      <c r="F27" s="48" t="s">
        <v>55</v>
      </c>
      <c r="G27" s="48" t="s">
        <v>55</v>
      </c>
      <c r="H27" s="76">
        <f>IF($I27=$G27,$G$8,IF($I27=$F27,$F$8,IF($I27=$E27,$E$8,0)))*$D27</f>
        <v>0</v>
      </c>
      <c r="I27" s="22"/>
    </row>
    <row r="28" spans="1:9" ht="24" customHeight="1" x14ac:dyDescent="0.5">
      <c r="A28" s="16" t="s">
        <v>26</v>
      </c>
      <c r="B28" s="89"/>
      <c r="C28" s="3" t="s">
        <v>229</v>
      </c>
      <c r="D28" s="4">
        <v>2</v>
      </c>
      <c r="E28" s="8" t="s">
        <v>46</v>
      </c>
      <c r="F28" s="48" t="s">
        <v>55</v>
      </c>
      <c r="G28" s="48" t="s">
        <v>55</v>
      </c>
      <c r="H28" s="76">
        <f>IF($I28=$G28,$G$8,IF($I28=$F28,$F$8,IF($I28=$E28,$E$8,0)))*$D28</f>
        <v>0</v>
      </c>
      <c r="I28" s="22"/>
    </row>
    <row r="29" spans="1:9" ht="24" customHeight="1" thickBot="1" x14ac:dyDescent="0.55000000000000004">
      <c r="A29" s="17" t="s">
        <v>27</v>
      </c>
      <c r="B29" s="18"/>
      <c r="C29" s="18" t="s">
        <v>42</v>
      </c>
      <c r="D29" s="19">
        <v>2</v>
      </c>
      <c r="E29" s="20" t="s">
        <v>46</v>
      </c>
      <c r="F29" s="50" t="s">
        <v>55</v>
      </c>
      <c r="G29" s="50" t="s">
        <v>55</v>
      </c>
      <c r="H29" s="80">
        <f>IF($I29=$G29,$G$8,IF($I29=$F29,$F$8,IF($I29=$E29,$E$8,0)))*$D29</f>
        <v>0</v>
      </c>
      <c r="I29" s="22"/>
    </row>
    <row r="30" spans="1:9" ht="19.95" customHeight="1" thickBot="1" x14ac:dyDescent="0.55000000000000004"/>
    <row r="31" spans="1:9" ht="24" customHeight="1" thickBot="1" x14ac:dyDescent="0.55000000000000004">
      <c r="E31" s="90" t="s">
        <v>63</v>
      </c>
      <c r="F31" s="91"/>
      <c r="G31" s="77" t="str">
        <f>SUM(H12:H21)&amp;" ポイント"</f>
        <v>0 ポイント</v>
      </c>
    </row>
    <row r="32" spans="1:9" ht="24" customHeight="1" thickBot="1" x14ac:dyDescent="0.55000000000000004">
      <c r="E32" s="92" t="s">
        <v>64</v>
      </c>
      <c r="F32" s="93"/>
      <c r="G32" s="78" t="str">
        <f>SUM(H22:H29)&amp;" ポイント"</f>
        <v>0 ポイント</v>
      </c>
    </row>
    <row r="33" spans="1:8" ht="24" customHeight="1" x14ac:dyDescent="0.5">
      <c r="A33" s="1" t="s">
        <v>71</v>
      </c>
    </row>
    <row r="34" spans="1:8" ht="36" customHeight="1" x14ac:dyDescent="0.5">
      <c r="A34" s="83" t="s">
        <v>72</v>
      </c>
      <c r="B34" s="83"/>
      <c r="C34" s="83"/>
      <c r="D34" s="83"/>
      <c r="E34" s="83"/>
      <c r="F34" s="83"/>
      <c r="G34" s="83"/>
      <c r="H34" s="83"/>
    </row>
    <row r="35" spans="1:8" ht="30" customHeight="1" x14ac:dyDescent="0.5">
      <c r="A35" s="83" t="s">
        <v>73</v>
      </c>
      <c r="B35" s="83"/>
      <c r="C35" s="83"/>
      <c r="D35" s="83"/>
      <c r="E35" s="83"/>
      <c r="F35" s="83"/>
      <c r="G35" s="83"/>
      <c r="H35" s="83"/>
    </row>
    <row r="36" spans="1:8" ht="24" customHeight="1" x14ac:dyDescent="0.5">
      <c r="A36" s="9" t="s">
        <v>65</v>
      </c>
      <c r="B36" s="84" t="s">
        <v>66</v>
      </c>
      <c r="C36" s="84"/>
      <c r="D36" s="84"/>
      <c r="E36" s="84"/>
      <c r="F36" s="84"/>
      <c r="G36" s="84"/>
      <c r="H36" s="84"/>
    </row>
    <row r="37" spans="1:8" ht="24" customHeight="1" x14ac:dyDescent="0.5">
      <c r="A37" s="9" t="s">
        <v>74</v>
      </c>
      <c r="B37" s="84" t="s">
        <v>75</v>
      </c>
      <c r="C37" s="84"/>
      <c r="D37" s="84"/>
      <c r="E37" s="84"/>
      <c r="F37" s="84"/>
      <c r="G37" s="84"/>
      <c r="H37" s="84"/>
    </row>
    <row r="38" spans="1:8" ht="24" customHeight="1" x14ac:dyDescent="0.5">
      <c r="A38" s="9" t="s">
        <v>76</v>
      </c>
      <c r="B38" s="84" t="s">
        <v>77</v>
      </c>
      <c r="C38" s="84"/>
      <c r="D38" s="84"/>
      <c r="E38" s="84"/>
      <c r="F38" s="84"/>
      <c r="G38" s="84"/>
      <c r="H38" s="84"/>
    </row>
    <row r="39" spans="1:8" ht="30" customHeight="1" x14ac:dyDescent="0.5">
      <c r="A39" s="9" t="s">
        <v>78</v>
      </c>
      <c r="B39" s="83" t="s">
        <v>79</v>
      </c>
      <c r="C39" s="83"/>
      <c r="D39" s="83"/>
      <c r="E39" s="83"/>
      <c r="F39" s="83"/>
      <c r="G39" s="83"/>
      <c r="H39" s="83"/>
    </row>
    <row r="40" spans="1:8" ht="24" customHeight="1" x14ac:dyDescent="0.5">
      <c r="A40" s="9" t="s">
        <v>80</v>
      </c>
      <c r="B40" s="83" t="s">
        <v>81</v>
      </c>
      <c r="C40" s="83"/>
      <c r="D40" s="83"/>
      <c r="E40" s="83"/>
      <c r="F40" s="83"/>
      <c r="G40" s="83"/>
      <c r="H40" s="83"/>
    </row>
    <row r="41" spans="1:8" ht="30" customHeight="1" x14ac:dyDescent="0.5">
      <c r="A41" s="9" t="s">
        <v>82</v>
      </c>
      <c r="B41" s="83" t="s">
        <v>83</v>
      </c>
      <c r="C41" s="83"/>
      <c r="D41" s="83"/>
      <c r="E41" s="83"/>
      <c r="F41" s="83"/>
      <c r="G41" s="83"/>
      <c r="H41" s="83"/>
    </row>
    <row r="42" spans="1:8" ht="54" customHeight="1" x14ac:dyDescent="0.5">
      <c r="A42" s="9" t="s">
        <v>84</v>
      </c>
      <c r="B42" s="83" t="s">
        <v>366</v>
      </c>
      <c r="C42" s="83"/>
      <c r="D42" s="83"/>
      <c r="E42" s="83"/>
      <c r="F42" s="83"/>
      <c r="G42" s="83"/>
      <c r="H42" s="83"/>
    </row>
    <row r="43" spans="1:8" ht="66" customHeight="1" x14ac:dyDescent="0.5">
      <c r="A43" s="9" t="s">
        <v>85</v>
      </c>
      <c r="B43" s="83" t="s">
        <v>367</v>
      </c>
      <c r="C43" s="83"/>
      <c r="D43" s="83"/>
      <c r="E43" s="83"/>
      <c r="F43" s="83"/>
      <c r="G43" s="83"/>
      <c r="H43" s="83"/>
    </row>
    <row r="44" spans="1:8" ht="24" customHeight="1" x14ac:dyDescent="0.5">
      <c r="A44" s="9" t="s">
        <v>86</v>
      </c>
      <c r="B44" s="83" t="s">
        <v>95</v>
      </c>
      <c r="C44" s="83"/>
      <c r="D44" s="83"/>
      <c r="E44" s="83"/>
      <c r="F44" s="83"/>
      <c r="G44" s="83"/>
      <c r="H44" s="83"/>
    </row>
    <row r="45" spans="1:8" ht="24" customHeight="1" x14ac:dyDescent="0.5">
      <c r="A45" s="9" t="s">
        <v>87</v>
      </c>
      <c r="B45" s="83" t="s">
        <v>96</v>
      </c>
      <c r="C45" s="83"/>
      <c r="D45" s="83"/>
      <c r="E45" s="83"/>
      <c r="F45" s="83"/>
      <c r="G45" s="83"/>
      <c r="H45" s="83"/>
    </row>
    <row r="46" spans="1:8" ht="24" customHeight="1" x14ac:dyDescent="0.5">
      <c r="A46" s="9" t="s">
        <v>88</v>
      </c>
      <c r="B46" s="83" t="s">
        <v>97</v>
      </c>
      <c r="C46" s="83"/>
      <c r="D46" s="83"/>
      <c r="E46" s="83"/>
      <c r="F46" s="83"/>
      <c r="G46" s="83"/>
      <c r="H46" s="83"/>
    </row>
    <row r="47" spans="1:8" ht="30" customHeight="1" x14ac:dyDescent="0.5">
      <c r="A47" s="9" t="s">
        <v>89</v>
      </c>
      <c r="B47" s="83" t="s">
        <v>98</v>
      </c>
      <c r="C47" s="83"/>
      <c r="D47" s="83"/>
      <c r="E47" s="83"/>
      <c r="F47" s="83"/>
      <c r="G47" s="83"/>
      <c r="H47" s="83"/>
    </row>
    <row r="48" spans="1:8" ht="24" customHeight="1" x14ac:dyDescent="0.5">
      <c r="A48" s="9" t="s">
        <v>90</v>
      </c>
      <c r="B48" s="83" t="s">
        <v>99</v>
      </c>
      <c r="C48" s="83"/>
      <c r="D48" s="83"/>
      <c r="E48" s="83"/>
      <c r="F48" s="83"/>
      <c r="G48" s="83"/>
      <c r="H48" s="83"/>
    </row>
    <row r="49" spans="1:8" ht="24" customHeight="1" x14ac:dyDescent="0.5">
      <c r="A49" s="9" t="s">
        <v>91</v>
      </c>
      <c r="B49" s="83" t="s">
        <v>100</v>
      </c>
      <c r="C49" s="83"/>
      <c r="D49" s="83"/>
      <c r="E49" s="83"/>
      <c r="F49" s="83"/>
      <c r="G49" s="83"/>
      <c r="H49" s="83"/>
    </row>
    <row r="50" spans="1:8" ht="30" customHeight="1" x14ac:dyDescent="0.5">
      <c r="A50" s="9" t="s">
        <v>92</v>
      </c>
      <c r="B50" s="83" t="s">
        <v>101</v>
      </c>
      <c r="C50" s="83"/>
      <c r="D50" s="83"/>
      <c r="E50" s="83"/>
      <c r="F50" s="83"/>
      <c r="G50" s="83"/>
      <c r="H50" s="83"/>
    </row>
    <row r="51" spans="1:8" ht="24" customHeight="1" x14ac:dyDescent="0.5">
      <c r="A51" s="9" t="s">
        <v>93</v>
      </c>
      <c r="B51" s="83" t="s">
        <v>102</v>
      </c>
      <c r="C51" s="83"/>
      <c r="D51" s="83"/>
      <c r="E51" s="83"/>
      <c r="F51" s="83"/>
      <c r="G51" s="83"/>
      <c r="H51" s="83"/>
    </row>
    <row r="52" spans="1:8" ht="54" customHeight="1" x14ac:dyDescent="0.5">
      <c r="A52" s="9" t="s">
        <v>94</v>
      </c>
      <c r="B52" s="83" t="s">
        <v>103</v>
      </c>
      <c r="C52" s="83"/>
      <c r="D52" s="83"/>
      <c r="E52" s="83"/>
      <c r="F52" s="83"/>
      <c r="G52" s="83"/>
      <c r="H52" s="83"/>
    </row>
  </sheetData>
  <sheetProtection algorithmName="SHA-512" hashValue="1F3qLLigohOR6hhoDZur3et4UW0hGPeuRKSF0Io/p+BwQFIjyfHFa44nBp+ku0SFRCw/pmZObBL9+aXA/f3dNA==" saltValue="Tf8URwz8q1Komcewsuu69g==" spinCount="100000" sheet="1" objects="1" scenarios="1"/>
  <mergeCells count="34">
    <mergeCell ref="G3:H3"/>
    <mergeCell ref="I9:I11"/>
    <mergeCell ref="H9:H11"/>
    <mergeCell ref="A9:C11"/>
    <mergeCell ref="D9:D11"/>
    <mergeCell ref="E9:G9"/>
    <mergeCell ref="B36:H36"/>
    <mergeCell ref="B37:H37"/>
    <mergeCell ref="B38:H38"/>
    <mergeCell ref="B39:H39"/>
    <mergeCell ref="B4:H4"/>
    <mergeCell ref="C7:H7"/>
    <mergeCell ref="B12:B19"/>
    <mergeCell ref="B20:B21"/>
    <mergeCell ref="B22:B28"/>
    <mergeCell ref="E31:F31"/>
    <mergeCell ref="E32:F32"/>
    <mergeCell ref="C15:C16"/>
    <mergeCell ref="B52:H52"/>
    <mergeCell ref="B40:H40"/>
    <mergeCell ref="B41:H41"/>
    <mergeCell ref="B5:H5"/>
    <mergeCell ref="B47:H47"/>
    <mergeCell ref="B48:H48"/>
    <mergeCell ref="B49:H49"/>
    <mergeCell ref="B50:H50"/>
    <mergeCell ref="B51:H51"/>
    <mergeCell ref="B42:H42"/>
    <mergeCell ref="B43:H43"/>
    <mergeCell ref="B44:H44"/>
    <mergeCell ref="B45:H45"/>
    <mergeCell ref="B46:H46"/>
    <mergeCell ref="A34:H34"/>
    <mergeCell ref="A35:H35"/>
  </mergeCells>
  <phoneticPr fontId="2"/>
  <conditionalFormatting sqref="E12">
    <cfRule type="expression" dxfId="348" priority="3">
      <formula>$I$12=$E$12</formula>
    </cfRule>
  </conditionalFormatting>
  <conditionalFormatting sqref="F12">
    <cfRule type="expression" dxfId="347" priority="4">
      <formula>$I$12=$F$12</formula>
    </cfRule>
  </conditionalFormatting>
  <conditionalFormatting sqref="G12">
    <cfRule type="expression" dxfId="346" priority="5">
      <formula>$I$12=$G$12</formula>
    </cfRule>
  </conditionalFormatting>
  <conditionalFormatting sqref="E25">
    <cfRule type="expression" dxfId="345" priority="22">
      <formula>$I$25=$E$25</formula>
    </cfRule>
  </conditionalFormatting>
  <conditionalFormatting sqref="E26">
    <cfRule type="expression" dxfId="344" priority="23">
      <formula>$I$26=$E$26</formula>
    </cfRule>
  </conditionalFormatting>
  <conditionalFormatting sqref="E27">
    <cfRule type="expression" dxfId="343" priority="24">
      <formula>$I$27=$E$27</formula>
    </cfRule>
  </conditionalFormatting>
  <conditionalFormatting sqref="E28">
    <cfRule type="expression" dxfId="342" priority="25">
      <formula>$I$28=$E$28</formula>
    </cfRule>
  </conditionalFormatting>
  <conditionalFormatting sqref="E29">
    <cfRule type="expression" dxfId="341" priority="26">
      <formula>$I$29=$E$29</formula>
    </cfRule>
  </conditionalFormatting>
  <conditionalFormatting sqref="E13">
    <cfRule type="expression" dxfId="340" priority="6">
      <formula>$I$13=$E$13</formula>
    </cfRule>
  </conditionalFormatting>
  <conditionalFormatting sqref="F14">
    <cfRule type="expression" dxfId="339" priority="7">
      <formula>$I$14=$F$14</formula>
    </cfRule>
  </conditionalFormatting>
  <conditionalFormatting sqref="G14">
    <cfRule type="expression" dxfId="338" priority="8">
      <formula>$I$14=$G$14</formula>
    </cfRule>
  </conditionalFormatting>
  <conditionalFormatting sqref="E15">
    <cfRule type="expression" dxfId="337" priority="9">
      <formula>$I$15=$E$15</formula>
    </cfRule>
  </conditionalFormatting>
  <conditionalFormatting sqref="F15">
    <cfRule type="expression" dxfId="336" priority="10">
      <formula>$I$15=$F$15</formula>
    </cfRule>
  </conditionalFormatting>
  <conditionalFormatting sqref="G15">
    <cfRule type="expression" dxfId="335" priority="11">
      <formula>$I$15=$G$15</formula>
    </cfRule>
  </conditionalFormatting>
  <conditionalFormatting sqref="G16">
    <cfRule type="expression" dxfId="334" priority="12">
      <formula>$I$16=$G$16</formula>
    </cfRule>
  </conditionalFormatting>
  <conditionalFormatting sqref="E17">
    <cfRule type="expression" dxfId="333" priority="13">
      <formula>$I$17=$E$17</formula>
    </cfRule>
  </conditionalFormatting>
  <conditionalFormatting sqref="E21">
    <cfRule type="expression" dxfId="332" priority="17">
      <formula>$I$21=$E$21</formula>
    </cfRule>
  </conditionalFormatting>
  <conditionalFormatting sqref="G21">
    <cfRule type="expression" dxfId="331" priority="18">
      <formula>$I$21=$G$21</formula>
    </cfRule>
  </conditionalFormatting>
  <conditionalFormatting sqref="E18">
    <cfRule type="expression" dxfId="330" priority="14">
      <formula>$I$18&lt;&gt;""</formula>
    </cfRule>
  </conditionalFormatting>
  <conditionalFormatting sqref="E19">
    <cfRule type="expression" dxfId="329" priority="15">
      <formula>$I$19&lt;&gt;""</formula>
    </cfRule>
  </conditionalFormatting>
  <conditionalFormatting sqref="E20">
    <cfRule type="expression" dxfId="328" priority="16">
      <formula>$I$20&lt;&gt;""</formula>
    </cfRule>
  </conditionalFormatting>
  <conditionalFormatting sqref="E22">
    <cfRule type="expression" dxfId="327" priority="19">
      <formula>$I$22&lt;&gt;""</formula>
    </cfRule>
  </conditionalFormatting>
  <conditionalFormatting sqref="E23">
    <cfRule type="expression" dxfId="326" priority="20">
      <formula>$I$23&lt;&gt;""</formula>
    </cfRule>
  </conditionalFormatting>
  <conditionalFormatting sqref="E24">
    <cfRule type="expression" dxfId="325" priority="21">
      <formula>$I$24&lt;&gt;""</formula>
    </cfRule>
  </conditionalFormatting>
  <conditionalFormatting sqref="C7:H7">
    <cfRule type="expression" dxfId="324" priority="2">
      <formula>$C$7&lt;&gt;""</formula>
    </cfRule>
  </conditionalFormatting>
  <conditionalFormatting sqref="G3:H3">
    <cfRule type="expression" dxfId="323" priority="1">
      <formula>$G$3&lt;&gt;""</formula>
    </cfRule>
  </conditionalFormatting>
  <dataValidations count="16">
    <dataValidation type="list" allowBlank="1" showInputMessage="1" showErrorMessage="1" sqref="I12" xr:uid="{3AE24FC9-7BDC-47C8-9CF4-E474A7FA337A}">
      <formula1>$E$12:$G$12</formula1>
    </dataValidation>
    <dataValidation type="list" allowBlank="1" showInputMessage="1" showErrorMessage="1" sqref="I13" xr:uid="{2D8B93AF-8614-4468-9A7C-78F0EB5A52D2}">
      <formula1>$E$13</formula1>
    </dataValidation>
    <dataValidation type="list" allowBlank="1" showInputMessage="1" showErrorMessage="1" sqref="I14" xr:uid="{F8ACCBAF-5A01-42A2-9FF1-D9E344C24098}">
      <formula1>$F$14:$G$14</formula1>
    </dataValidation>
    <dataValidation type="list" allowBlank="1" showInputMessage="1" showErrorMessage="1" sqref="I15" xr:uid="{271EE8DE-4E04-4DC5-9952-66A7C325A7E3}">
      <formula1>$E$15:$G$15</formula1>
    </dataValidation>
    <dataValidation type="list" allowBlank="1" showInputMessage="1" showErrorMessage="1" sqref="I16" xr:uid="{0AFDD241-B03F-4750-B0EE-CDAD19CF9779}">
      <formula1>$G$16</formula1>
    </dataValidation>
    <dataValidation type="list" allowBlank="1" showInputMessage="1" showErrorMessage="1" sqref="I17" xr:uid="{CA7BDE06-2431-46AD-AC9F-30D6644DDCB3}">
      <formula1>$E$17</formula1>
    </dataValidation>
    <dataValidation type="list" showInputMessage="1" showErrorMessage="1" sqref="I21" xr:uid="{5AE7BF8E-CD65-4D82-8430-3E06371FF9A3}">
      <formula1>"院内手順での管理,治験薬と同様の手順での管理"</formula1>
    </dataValidation>
    <dataValidation type="list" allowBlank="1" showInputMessage="1" showErrorMessage="1" sqref="I25" xr:uid="{E3151F92-872A-40EB-B2AA-4855B9F51496}">
      <formula1>$E$25</formula1>
    </dataValidation>
    <dataValidation type="list" allowBlank="1" showInputMessage="1" showErrorMessage="1" sqref="I26" xr:uid="{B1720B56-8170-4CD8-8C65-68FA108467BD}">
      <formula1>$E$26</formula1>
    </dataValidation>
    <dataValidation type="list" allowBlank="1" showInputMessage="1" showErrorMessage="1" sqref="I27" xr:uid="{19F1215A-240D-458F-A43C-714B74CCF92B}">
      <formula1>$E$27</formula1>
    </dataValidation>
    <dataValidation type="list" allowBlank="1" showInputMessage="1" showErrorMessage="1" sqref="I28" xr:uid="{43FBD3F5-418A-4C1B-8745-CB2D69E7ABF0}">
      <formula1>$E$28</formula1>
    </dataValidation>
    <dataValidation type="list" allowBlank="1" showInputMessage="1" showErrorMessage="1" sqref="I29" xr:uid="{D729C3BB-9D37-48C7-B181-D230387EC8EB}">
      <formula1>$E$29</formula1>
    </dataValidation>
    <dataValidation type="whole" imeMode="disabled" operator="greaterThanOrEqual" allowBlank="1" showInputMessage="1" showErrorMessage="1" errorTitle="入力値エラー" error="0以上の整数値を入力してください" prompt="0以上の整数値を入力してください" sqref="I18 I20 I22:I24" xr:uid="{53CC70C9-E5D4-401E-B241-A8C3A3F734F1}">
      <formula1>0</formula1>
    </dataValidation>
    <dataValidation type="whole" imeMode="disabled" operator="greaterThanOrEqual" allowBlank="1" showInputMessage="1" showErrorMessage="1" errorTitle="入力値エラー" error="０以上の整数値を入力してください" prompt="0以上の整数値を入力してください" sqref="I19" xr:uid="{736B9929-60A0-411B-BD9E-7C0C839429DE}">
      <formula1>0</formula1>
    </dataValidation>
    <dataValidation type="date" imeMode="disabled" allowBlank="1" showInputMessage="1" showErrorMessage="1" prompt="YYYY/MM/DD形式にて入力してください。_x000a_（例）2024/12/11" sqref="G3:H3" xr:uid="{7FDA0A84-502F-4103-81A0-28FC380C4C65}">
      <formula1>45637</formula1>
      <formula2>73050</formula2>
    </dataValidation>
    <dataValidation imeMode="hiragana" allowBlank="1" showInputMessage="1" showErrorMessage="1" sqref="C7:H7" xr:uid="{FA12FD17-9B27-40A0-BA5B-0D2EDCA55373}"/>
  </dataValidations>
  <pageMargins left="0.59055118110236227" right="0.31496062992125984" top="0.59055118110236227" bottom="0.70866141732283472" header="0" footer="0"/>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1112C-63E1-4EF6-8B4F-5CDDA5F62C4A}">
  <dimension ref="A1:Z20"/>
  <sheetViews>
    <sheetView showGridLines="0" showRowColHeaders="0" topLeftCell="A13" zoomScaleNormal="100" workbookViewId="0">
      <selection activeCell="B1" sqref="B1"/>
    </sheetView>
  </sheetViews>
  <sheetFormatPr defaultRowHeight="19.95" customHeight="1" x14ac:dyDescent="0.5"/>
  <cols>
    <col min="1" max="1" width="4.69921875" style="1" customWidth="1"/>
    <col min="2" max="2" width="16.19921875" style="1" customWidth="1"/>
    <col min="3" max="3" width="4.69921875" style="1" customWidth="1"/>
    <col min="4" max="6" width="13.69921875" style="1" customWidth="1"/>
    <col min="7" max="7" width="13.69921875" style="5" customWidth="1"/>
    <col min="8" max="8" width="4.69921875" style="5" customWidth="1"/>
    <col min="9" max="9" width="20.69921875" style="1" customWidth="1"/>
    <col min="10" max="24" width="8.796875" style="1" customWidth="1"/>
    <col min="25" max="25" width="19.3984375" style="1" customWidth="1"/>
    <col min="26" max="26" width="24.09765625" style="1" bestFit="1" customWidth="1"/>
    <col min="27" max="16384" width="8.796875" style="1"/>
  </cols>
  <sheetData>
    <row r="1" spans="1:26" ht="19.95" customHeight="1" thickBot="1" x14ac:dyDescent="0.55000000000000004">
      <c r="B1" s="1" t="s">
        <v>378</v>
      </c>
      <c r="G1" s="9"/>
      <c r="H1" s="9" t="s">
        <v>60</v>
      </c>
    </row>
    <row r="2" spans="1:26" ht="19.95" customHeight="1" thickBot="1" x14ac:dyDescent="0.55000000000000004">
      <c r="F2" s="14" t="s">
        <v>61</v>
      </c>
      <c r="G2" s="21"/>
      <c r="H2" s="1"/>
      <c r="I2" s="5"/>
    </row>
    <row r="3" spans="1:26" ht="19.95" customHeight="1" x14ac:dyDescent="0.5">
      <c r="F3" s="9" t="s">
        <v>62</v>
      </c>
      <c r="G3" s="96"/>
      <c r="H3" s="96"/>
      <c r="I3" s="5"/>
    </row>
    <row r="4" spans="1:26" ht="30" customHeight="1" x14ac:dyDescent="0.5">
      <c r="B4" s="85" t="s">
        <v>357</v>
      </c>
      <c r="C4" s="85"/>
      <c r="D4" s="85"/>
      <c r="E4" s="85"/>
      <c r="F4" s="85"/>
      <c r="G4" s="85"/>
    </row>
    <row r="5" spans="1:26" ht="36" customHeight="1" x14ac:dyDescent="0.5">
      <c r="B5" s="83" t="s">
        <v>358</v>
      </c>
      <c r="C5" s="83"/>
      <c r="D5" s="83"/>
      <c r="E5" s="83"/>
      <c r="F5" s="83"/>
      <c r="G5" s="83"/>
      <c r="H5" s="83"/>
    </row>
    <row r="6" spans="1:26" ht="12" customHeight="1" x14ac:dyDescent="0.5"/>
    <row r="7" spans="1:26" ht="36" customHeight="1" thickBot="1" x14ac:dyDescent="0.2">
      <c r="B7" s="15" t="s">
        <v>2</v>
      </c>
      <c r="C7" s="118"/>
      <c r="D7" s="118"/>
      <c r="E7" s="118"/>
      <c r="F7" s="118"/>
      <c r="G7" s="118"/>
      <c r="H7" s="118"/>
    </row>
    <row r="8" spans="1:26" s="45" customFormat="1" ht="12" customHeight="1" thickBot="1" x14ac:dyDescent="0.55000000000000004">
      <c r="D8" s="46">
        <v>1</v>
      </c>
      <c r="E8" s="46">
        <v>2</v>
      </c>
      <c r="F8" s="46">
        <v>3</v>
      </c>
      <c r="G8" s="46">
        <v>5</v>
      </c>
      <c r="H8" s="47"/>
    </row>
    <row r="9" spans="1:26" ht="19.95" customHeight="1" x14ac:dyDescent="0.5">
      <c r="A9" s="103" t="s">
        <v>3</v>
      </c>
      <c r="B9" s="104"/>
      <c r="C9" s="112" t="s">
        <v>67</v>
      </c>
      <c r="D9" s="121" t="s">
        <v>4</v>
      </c>
      <c r="E9" s="104"/>
      <c r="F9" s="104"/>
      <c r="G9" s="105"/>
      <c r="H9" s="100" t="s">
        <v>6</v>
      </c>
      <c r="I9" s="120" t="s">
        <v>5</v>
      </c>
    </row>
    <row r="10" spans="1:26" ht="19.95" customHeight="1" x14ac:dyDescent="0.5">
      <c r="A10" s="106"/>
      <c r="B10" s="107"/>
      <c r="C10" s="113"/>
      <c r="D10" s="6" t="s">
        <v>7</v>
      </c>
      <c r="E10" s="6" t="s">
        <v>8</v>
      </c>
      <c r="F10" s="6" t="s">
        <v>9</v>
      </c>
      <c r="G10" s="6" t="s">
        <v>105</v>
      </c>
      <c r="H10" s="101"/>
      <c r="I10" s="108"/>
    </row>
    <row r="11" spans="1:26" ht="19.95" customHeight="1" x14ac:dyDescent="0.5">
      <c r="A11" s="109"/>
      <c r="B11" s="110"/>
      <c r="C11" s="114"/>
      <c r="D11" s="7" t="s">
        <v>68</v>
      </c>
      <c r="E11" s="7" t="s">
        <v>69</v>
      </c>
      <c r="F11" s="7" t="s">
        <v>70</v>
      </c>
      <c r="G11" s="7" t="s">
        <v>176</v>
      </c>
      <c r="H11" s="102"/>
      <c r="I11" s="111"/>
    </row>
    <row r="12" spans="1:26" ht="36" customHeight="1" x14ac:dyDescent="0.5">
      <c r="A12" s="16" t="s">
        <v>10</v>
      </c>
      <c r="B12" s="32" t="s">
        <v>316</v>
      </c>
      <c r="C12" s="4">
        <v>4</v>
      </c>
      <c r="D12" s="37" t="s">
        <v>362</v>
      </c>
      <c r="E12" s="36" t="s">
        <v>360</v>
      </c>
      <c r="F12" s="36" t="s">
        <v>359</v>
      </c>
      <c r="G12" s="37" t="s">
        <v>361</v>
      </c>
      <c r="H12" s="76">
        <f t="shared" ref="H12:H17" si="0">IF($I12=$G12,$G$8,IF($I12=$F12,$F$8,IF($I12=$E12,$E$8,IF($I12=$D12,$D$8,0))))*$C12</f>
        <v>0</v>
      </c>
      <c r="I12" s="22"/>
      <c r="Z12" s="2"/>
    </row>
    <row r="13" spans="1:26" ht="60" customHeight="1" x14ac:dyDescent="0.5">
      <c r="A13" s="16" t="s">
        <v>11</v>
      </c>
      <c r="B13" s="32" t="s">
        <v>376</v>
      </c>
      <c r="C13" s="4">
        <v>1</v>
      </c>
      <c r="D13" s="36" t="s">
        <v>333</v>
      </c>
      <c r="E13" s="37" t="s">
        <v>334</v>
      </c>
      <c r="F13" s="37" t="s">
        <v>335</v>
      </c>
      <c r="G13" s="37" t="s">
        <v>336</v>
      </c>
      <c r="H13" s="76">
        <f t="shared" si="0"/>
        <v>0</v>
      </c>
      <c r="I13" s="22"/>
    </row>
    <row r="14" spans="1:26" ht="42" customHeight="1" x14ac:dyDescent="0.5">
      <c r="A14" s="16" t="s">
        <v>12</v>
      </c>
      <c r="B14" s="32" t="s">
        <v>318</v>
      </c>
      <c r="C14" s="4">
        <v>1</v>
      </c>
      <c r="D14" s="36" t="s">
        <v>146</v>
      </c>
      <c r="E14" s="36" t="s">
        <v>337</v>
      </c>
      <c r="F14" s="36" t="s">
        <v>338</v>
      </c>
      <c r="G14" s="48" t="s">
        <v>55</v>
      </c>
      <c r="H14" s="76">
        <f t="shared" si="0"/>
        <v>0</v>
      </c>
      <c r="I14" s="24"/>
    </row>
    <row r="15" spans="1:26" ht="36" customHeight="1" x14ac:dyDescent="0.5">
      <c r="A15" s="16" t="s">
        <v>13</v>
      </c>
      <c r="B15" s="32" t="s">
        <v>319</v>
      </c>
      <c r="C15" s="4">
        <v>1</v>
      </c>
      <c r="D15" s="36" t="s">
        <v>339</v>
      </c>
      <c r="E15" s="48" t="s">
        <v>55</v>
      </c>
      <c r="F15" s="36" t="s">
        <v>340</v>
      </c>
      <c r="G15" s="48" t="s">
        <v>55</v>
      </c>
      <c r="H15" s="76">
        <f t="shared" si="0"/>
        <v>0</v>
      </c>
      <c r="I15" s="22"/>
    </row>
    <row r="16" spans="1:26" ht="36" customHeight="1" x14ac:dyDescent="0.5">
      <c r="A16" s="16" t="s">
        <v>14</v>
      </c>
      <c r="B16" s="32" t="s">
        <v>321</v>
      </c>
      <c r="C16" s="4">
        <v>1</v>
      </c>
      <c r="D16" s="36" t="s">
        <v>341</v>
      </c>
      <c r="E16" s="36" t="s">
        <v>342</v>
      </c>
      <c r="F16" s="48" t="s">
        <v>55</v>
      </c>
      <c r="G16" s="48" t="s">
        <v>55</v>
      </c>
      <c r="H16" s="76">
        <f t="shared" si="0"/>
        <v>0</v>
      </c>
      <c r="I16" s="25"/>
    </row>
    <row r="17" spans="1:9" ht="36" customHeight="1" thickBot="1" x14ac:dyDescent="0.55000000000000004">
      <c r="A17" s="17" t="s">
        <v>15</v>
      </c>
      <c r="B17" s="62" t="s">
        <v>322</v>
      </c>
      <c r="C17" s="19">
        <v>2</v>
      </c>
      <c r="D17" s="61" t="s">
        <v>343</v>
      </c>
      <c r="E17" s="50" t="s">
        <v>377</v>
      </c>
      <c r="F17" s="50" t="s">
        <v>377</v>
      </c>
      <c r="G17" s="50" t="s">
        <v>377</v>
      </c>
      <c r="H17" s="80">
        <f t="shared" si="0"/>
        <v>0</v>
      </c>
      <c r="I17" s="25"/>
    </row>
    <row r="18" spans="1:9" ht="40.049999999999997" customHeight="1" x14ac:dyDescent="0.5">
      <c r="A18" s="69" t="s">
        <v>324</v>
      </c>
      <c r="B18" s="83" t="s">
        <v>365</v>
      </c>
      <c r="C18" s="83"/>
      <c r="D18" s="83"/>
      <c r="E18" s="83"/>
      <c r="F18" s="83"/>
      <c r="G18" s="83"/>
      <c r="H18" s="83"/>
    </row>
    <row r="19" spans="1:9" ht="40.049999999999997" customHeight="1" thickBot="1" x14ac:dyDescent="0.55000000000000004">
      <c r="A19" s="69" t="s">
        <v>325</v>
      </c>
      <c r="B19" s="83" t="s">
        <v>364</v>
      </c>
      <c r="C19" s="83"/>
      <c r="D19" s="83"/>
      <c r="E19" s="83"/>
      <c r="F19" s="83"/>
      <c r="G19" s="83"/>
      <c r="H19" s="83"/>
    </row>
    <row r="20" spans="1:9" ht="36" customHeight="1" thickBot="1" x14ac:dyDescent="0.55000000000000004">
      <c r="F20" s="14" t="s">
        <v>363</v>
      </c>
      <c r="G20" s="77" t="str">
        <f>SUM(H12:H17)&amp;" ポイント"</f>
        <v>0 ポイント</v>
      </c>
      <c r="I20" s="5"/>
    </row>
  </sheetData>
  <sheetProtection algorithmName="SHA-512" hashValue="MTaL6rfvXPfJRRF02WJdcIbVgzqkMqIE3ClmctggQ807dnDi9PMSVfHlc4I1WcPG7bFrBkq2+wf8GC+GViJ3fg==" saltValue="zMxDQYWOWOZbuw7tiFi5CA==" spinCount="100000" sheet="1" objects="1" scenarios="1"/>
  <mergeCells count="11">
    <mergeCell ref="I9:I11"/>
    <mergeCell ref="B18:H18"/>
    <mergeCell ref="B19:H19"/>
    <mergeCell ref="G3:H3"/>
    <mergeCell ref="B4:G4"/>
    <mergeCell ref="B5:H5"/>
    <mergeCell ref="C7:H7"/>
    <mergeCell ref="A9:B11"/>
    <mergeCell ref="C9:C11"/>
    <mergeCell ref="D9:G9"/>
    <mergeCell ref="H9:H11"/>
  </mergeCells>
  <phoneticPr fontId="2"/>
  <conditionalFormatting sqref="G3:H3">
    <cfRule type="expression" dxfId="17" priority="22">
      <formula>$G$3&lt;&gt;""</formula>
    </cfRule>
  </conditionalFormatting>
  <conditionalFormatting sqref="C7:H7">
    <cfRule type="expression" dxfId="16" priority="21">
      <formula>$C$7&lt;&gt;""</formula>
    </cfRule>
  </conditionalFormatting>
  <conditionalFormatting sqref="E12">
    <cfRule type="expression" dxfId="15" priority="19">
      <formula>$I$12=$E$12</formula>
    </cfRule>
  </conditionalFormatting>
  <conditionalFormatting sqref="F12">
    <cfRule type="expression" dxfId="14" priority="18">
      <formula>$I$12=$F$12</formula>
    </cfRule>
  </conditionalFormatting>
  <conditionalFormatting sqref="G12">
    <cfRule type="expression" dxfId="13" priority="16">
      <formula>$I$12=$G$12</formula>
    </cfRule>
  </conditionalFormatting>
  <conditionalFormatting sqref="D13">
    <cfRule type="expression" dxfId="12" priority="15">
      <formula>$I$13=$D$13</formula>
    </cfRule>
  </conditionalFormatting>
  <conditionalFormatting sqref="E13">
    <cfRule type="expression" dxfId="11" priority="14">
      <formula>$I$13=$E$13</formula>
    </cfRule>
  </conditionalFormatting>
  <conditionalFormatting sqref="F13">
    <cfRule type="expression" dxfId="10" priority="13">
      <formula>$I$13=$F$13</formula>
    </cfRule>
  </conditionalFormatting>
  <conditionalFormatting sqref="G13">
    <cfRule type="expression" dxfId="9" priority="12">
      <formula>$I$13=$G$13</formula>
    </cfRule>
  </conditionalFormatting>
  <conditionalFormatting sqref="D14">
    <cfRule type="expression" dxfId="8" priority="11">
      <formula>$I$14=$D$14</formula>
    </cfRule>
  </conditionalFormatting>
  <conditionalFormatting sqref="E14">
    <cfRule type="expression" dxfId="7" priority="10">
      <formula>$I$14=$E$14</formula>
    </cfRule>
  </conditionalFormatting>
  <conditionalFormatting sqref="F14">
    <cfRule type="expression" dxfId="6" priority="9">
      <formula>$I$14=$F$14</formula>
    </cfRule>
  </conditionalFormatting>
  <conditionalFormatting sqref="D15">
    <cfRule type="expression" dxfId="5" priority="8">
      <formula>$I$15=$D$15</formula>
    </cfRule>
  </conditionalFormatting>
  <conditionalFormatting sqref="F15">
    <cfRule type="expression" dxfId="4" priority="5">
      <formula>$I$15=$F$15</formula>
    </cfRule>
  </conditionalFormatting>
  <conditionalFormatting sqref="D16">
    <cfRule type="expression" dxfId="3" priority="4">
      <formula>$I$16=$D$16</formula>
    </cfRule>
  </conditionalFormatting>
  <conditionalFormatting sqref="E16">
    <cfRule type="expression" dxfId="2" priority="2">
      <formula>$I$16=$E$16</formula>
    </cfRule>
  </conditionalFormatting>
  <conditionalFormatting sqref="D17">
    <cfRule type="expression" dxfId="1" priority="1">
      <formula>$I$17=$D$17</formula>
    </cfRule>
  </conditionalFormatting>
  <conditionalFormatting sqref="D12">
    <cfRule type="expression" dxfId="0" priority="20">
      <formula>$I$12=$D$12</formula>
    </cfRule>
  </conditionalFormatting>
  <dataValidations count="8">
    <dataValidation type="list" imeMode="disabled" operator="greaterThanOrEqual" allowBlank="1" showInputMessage="1" showErrorMessage="1" sqref="I17" xr:uid="{4CDC8AA2-A24B-474F-AEB9-03C2C67B47E6}">
      <formula1>$D$17</formula1>
    </dataValidation>
    <dataValidation imeMode="hiragana" allowBlank="1" showInputMessage="1" showErrorMessage="1" sqref="C7:H7" xr:uid="{BF11DE46-5A6B-4EAD-ADF6-3CE854882F8D}"/>
    <dataValidation type="list" allowBlank="1" showInputMessage="1" showErrorMessage="1" sqref="I12" xr:uid="{F85B0EBA-242C-40F3-8B7B-CB04C91C5331}">
      <formula1>$D$12:$G$12</formula1>
    </dataValidation>
    <dataValidation type="list" allowBlank="1" showInputMessage="1" showErrorMessage="1" sqref="I13" xr:uid="{C29FB969-CD06-4A42-8616-5568486BB21A}">
      <formula1>$D$13:$G$13</formula1>
    </dataValidation>
    <dataValidation type="list" showInputMessage="1" showErrorMessage="1" sqref="I15" xr:uid="{2129EF3D-D735-43A1-9FA3-050B680DB4E3}">
      <formula1>"希少疾病以外,希少疾病対象"</formula1>
    </dataValidation>
    <dataValidation type="list" imeMode="disabled" operator="greaterThanOrEqual" allowBlank="1" showInputMessage="1" showErrorMessage="1" sqref="I16" xr:uid="{F1AE332C-0F55-4685-A688-5EC63D7A54D2}">
      <formula1>$D$16:$E$16</formula1>
    </dataValidation>
    <dataValidation type="list" imeMode="disabled" operator="greaterThanOrEqual" allowBlank="1" showInputMessage="1" showErrorMessage="1" sqref="I14" xr:uid="{BCA9AA26-67DB-4E55-8AD7-89BCF4FD6EB3}">
      <formula1>$D$14:$F$14</formula1>
    </dataValidation>
    <dataValidation type="date" imeMode="disabled" allowBlank="1" showInputMessage="1" showErrorMessage="1" prompt="YYYY/MM/DD形式にて入力してください。_x000a_（例）2024/12/11" sqref="G3:H3" xr:uid="{7FA17A61-0383-4F84-A017-A9239DBE6D16}">
      <formula1>45637</formula1>
      <formula2>73050</formula2>
    </dataValidation>
  </dataValidations>
  <pageMargins left="0.59055118110236227" right="0.31496062992125984" top="0.59055118110236227" bottom="0.70866141732283472" header="0" footer="0"/>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E6D69-9CAF-47C1-B5D8-C3ACD1158BA1}">
  <dimension ref="A1:Z49"/>
  <sheetViews>
    <sheetView showGridLines="0" showRowColHeaders="0" zoomScaleNormal="100" workbookViewId="0">
      <selection activeCell="B1" sqref="B1"/>
    </sheetView>
  </sheetViews>
  <sheetFormatPr defaultRowHeight="19.95" customHeight="1" x14ac:dyDescent="0.5"/>
  <cols>
    <col min="1" max="1" width="4.69921875" style="1" customWidth="1"/>
    <col min="2" max="2" width="16.19921875" style="1" customWidth="1"/>
    <col min="3" max="3" width="4.69921875" style="1" customWidth="1"/>
    <col min="4" max="6" width="13.69921875" style="1" customWidth="1"/>
    <col min="7" max="7" width="13.69921875" style="5" customWidth="1"/>
    <col min="8" max="8" width="4.69921875" style="5" customWidth="1"/>
    <col min="9" max="9" width="20.69921875" style="1" customWidth="1"/>
    <col min="10" max="24" width="8.796875" style="1" customWidth="1"/>
    <col min="25" max="25" width="19.3984375" style="1" customWidth="1"/>
    <col min="26" max="26" width="24.09765625" style="1" bestFit="1" customWidth="1"/>
    <col min="27" max="16384" width="8.796875" style="1"/>
  </cols>
  <sheetData>
    <row r="1" spans="1:26" ht="19.95" customHeight="1" thickBot="1" x14ac:dyDescent="0.55000000000000004">
      <c r="B1" s="1" t="s">
        <v>247</v>
      </c>
      <c r="G1" s="9"/>
      <c r="H1" s="9" t="s">
        <v>60</v>
      </c>
    </row>
    <row r="2" spans="1:26" ht="19.95" customHeight="1" thickBot="1" x14ac:dyDescent="0.55000000000000004">
      <c r="F2" s="14" t="s">
        <v>61</v>
      </c>
      <c r="G2" s="21"/>
      <c r="H2" s="1"/>
      <c r="I2" s="5"/>
    </row>
    <row r="3" spans="1:26" ht="19.95" customHeight="1" x14ac:dyDescent="0.5">
      <c r="F3" s="9" t="s">
        <v>62</v>
      </c>
      <c r="G3" s="96"/>
      <c r="H3" s="96"/>
      <c r="I3" s="5"/>
    </row>
    <row r="4" spans="1:26" ht="30" customHeight="1" x14ac:dyDescent="0.5">
      <c r="B4" s="85" t="s">
        <v>249</v>
      </c>
      <c r="C4" s="85"/>
      <c r="D4" s="85"/>
      <c r="E4" s="85"/>
      <c r="F4" s="85"/>
      <c r="G4" s="85"/>
    </row>
    <row r="5" spans="1:26" ht="30" customHeight="1" x14ac:dyDescent="0.5">
      <c r="B5" s="83" t="s">
        <v>104</v>
      </c>
      <c r="C5" s="83"/>
      <c r="D5" s="83"/>
      <c r="E5" s="83"/>
      <c r="F5" s="83"/>
      <c r="G5" s="83"/>
      <c r="H5" s="83"/>
    </row>
    <row r="6" spans="1:26" ht="12" customHeight="1" x14ac:dyDescent="0.5"/>
    <row r="7" spans="1:26" ht="36" customHeight="1" thickBot="1" x14ac:dyDescent="0.2">
      <c r="B7" s="15" t="s">
        <v>2</v>
      </c>
      <c r="C7" s="118"/>
      <c r="D7" s="118"/>
      <c r="E7" s="118"/>
      <c r="F7" s="118"/>
      <c r="G7" s="118"/>
      <c r="H7" s="118"/>
    </row>
    <row r="8" spans="1:26" s="30" customFormat="1" ht="24" customHeight="1" thickBot="1" x14ac:dyDescent="0.55000000000000004">
      <c r="D8" s="46">
        <v>1</v>
      </c>
      <c r="E8" s="46">
        <v>3</v>
      </c>
      <c r="F8" s="46">
        <v>5</v>
      </c>
      <c r="G8" s="46">
        <v>8</v>
      </c>
      <c r="H8" s="31"/>
    </row>
    <row r="9" spans="1:26" ht="19.95" customHeight="1" x14ac:dyDescent="0.5">
      <c r="A9" s="103" t="s">
        <v>3</v>
      </c>
      <c r="B9" s="104"/>
      <c r="C9" s="112" t="s">
        <v>67</v>
      </c>
      <c r="D9" s="121" t="s">
        <v>4</v>
      </c>
      <c r="E9" s="104"/>
      <c r="F9" s="104"/>
      <c r="G9" s="105"/>
      <c r="H9" s="100" t="s">
        <v>6</v>
      </c>
      <c r="I9" s="120" t="s">
        <v>5</v>
      </c>
    </row>
    <row r="10" spans="1:26" ht="19.95" customHeight="1" x14ac:dyDescent="0.5">
      <c r="A10" s="106"/>
      <c r="B10" s="107"/>
      <c r="C10" s="113"/>
      <c r="D10" s="6" t="s">
        <v>7</v>
      </c>
      <c r="E10" s="6" t="s">
        <v>8</v>
      </c>
      <c r="F10" s="6" t="s">
        <v>9</v>
      </c>
      <c r="G10" s="6" t="s">
        <v>105</v>
      </c>
      <c r="H10" s="101"/>
      <c r="I10" s="108"/>
    </row>
    <row r="11" spans="1:26" ht="19.95" customHeight="1" x14ac:dyDescent="0.5">
      <c r="A11" s="109"/>
      <c r="B11" s="110"/>
      <c r="C11" s="114"/>
      <c r="D11" s="7" t="s">
        <v>68</v>
      </c>
      <c r="E11" s="7" t="s">
        <v>70</v>
      </c>
      <c r="F11" s="7" t="s">
        <v>176</v>
      </c>
      <c r="G11" s="7" t="s">
        <v>177</v>
      </c>
      <c r="H11" s="102"/>
      <c r="I11" s="111"/>
    </row>
    <row r="12" spans="1:26" ht="30" customHeight="1" x14ac:dyDescent="0.5">
      <c r="A12" s="16" t="s">
        <v>10</v>
      </c>
      <c r="B12" s="32" t="s">
        <v>106</v>
      </c>
      <c r="C12" s="4">
        <v>2</v>
      </c>
      <c r="D12" s="36" t="s">
        <v>129</v>
      </c>
      <c r="E12" s="36" t="s">
        <v>130</v>
      </c>
      <c r="F12" s="36" t="s">
        <v>131</v>
      </c>
      <c r="G12" s="48" t="s">
        <v>55</v>
      </c>
      <c r="H12" s="76">
        <f>IF($I12=$G12,$G$8,IF($I12=$F12,$F$8,IF($I12=$E12,$E$8,IF($I12=$D12,$D$8,0))))*$C12</f>
        <v>0</v>
      </c>
      <c r="I12" s="22"/>
      <c r="Z12" s="2"/>
    </row>
    <row r="13" spans="1:26" ht="30" customHeight="1" x14ac:dyDescent="0.5">
      <c r="A13" s="16" t="s">
        <v>11</v>
      </c>
      <c r="B13" s="32" t="s">
        <v>107</v>
      </c>
      <c r="C13" s="4">
        <v>1</v>
      </c>
      <c r="D13" s="48" t="s">
        <v>55</v>
      </c>
      <c r="E13" s="48" t="s">
        <v>55</v>
      </c>
      <c r="F13" s="48" t="s">
        <v>55</v>
      </c>
      <c r="G13" s="37" t="s">
        <v>132</v>
      </c>
      <c r="H13" s="76">
        <f t="shared" ref="H13:H26" si="0">IF($I13=$G13,$G$8,IF($I13=$F13,$F$8,IF($I13=$E13,$E$8,IF($I13=$D13,$D$8,0))))*$C13</f>
        <v>0</v>
      </c>
      <c r="I13" s="22"/>
    </row>
    <row r="14" spans="1:26" ht="30" customHeight="1" x14ac:dyDescent="0.5">
      <c r="A14" s="16" t="s">
        <v>12</v>
      </c>
      <c r="B14" s="32" t="s">
        <v>108</v>
      </c>
      <c r="C14" s="4">
        <v>1</v>
      </c>
      <c r="D14" s="48" t="s">
        <v>55</v>
      </c>
      <c r="E14" s="36" t="s">
        <v>133</v>
      </c>
      <c r="F14" s="36" t="s">
        <v>134</v>
      </c>
      <c r="G14" s="48" t="s">
        <v>55</v>
      </c>
      <c r="H14" s="76">
        <f t="shared" si="0"/>
        <v>0</v>
      </c>
      <c r="I14" s="22"/>
    </row>
    <row r="15" spans="1:26" ht="30" customHeight="1" x14ac:dyDescent="0.5">
      <c r="A15" s="16" t="s">
        <v>13</v>
      </c>
      <c r="B15" s="32" t="s">
        <v>109</v>
      </c>
      <c r="C15" s="4">
        <v>1</v>
      </c>
      <c r="D15" s="36" t="s">
        <v>135</v>
      </c>
      <c r="E15" s="36" t="s">
        <v>136</v>
      </c>
      <c r="F15" s="36" t="s">
        <v>137</v>
      </c>
      <c r="G15" s="36" t="s">
        <v>138</v>
      </c>
      <c r="H15" s="76">
        <f t="shared" si="0"/>
        <v>0</v>
      </c>
      <c r="I15" s="22"/>
    </row>
    <row r="16" spans="1:26" ht="30" customHeight="1" x14ac:dyDescent="0.5">
      <c r="A16" s="16" t="s">
        <v>14</v>
      </c>
      <c r="B16" s="32" t="s">
        <v>110</v>
      </c>
      <c r="C16" s="4">
        <v>2</v>
      </c>
      <c r="D16" s="37" t="s">
        <v>139</v>
      </c>
      <c r="E16" s="37" t="s">
        <v>140</v>
      </c>
      <c r="F16" s="36" t="s">
        <v>141</v>
      </c>
      <c r="G16" s="48" t="s">
        <v>55</v>
      </c>
      <c r="H16" s="76">
        <f t="shared" si="0"/>
        <v>0</v>
      </c>
      <c r="I16" s="22"/>
    </row>
    <row r="17" spans="1:9" ht="30" customHeight="1" x14ac:dyDescent="0.5">
      <c r="A17" s="16" t="s">
        <v>15</v>
      </c>
      <c r="B17" s="32" t="s">
        <v>111</v>
      </c>
      <c r="C17" s="4">
        <v>3</v>
      </c>
      <c r="D17" s="36" t="s">
        <v>142</v>
      </c>
      <c r="E17" s="48" t="s">
        <v>55</v>
      </c>
      <c r="F17" s="48" t="s">
        <v>55</v>
      </c>
      <c r="G17" s="48" t="s">
        <v>55</v>
      </c>
      <c r="H17" s="76">
        <f t="shared" si="0"/>
        <v>0</v>
      </c>
      <c r="I17" s="22"/>
    </row>
    <row r="18" spans="1:9" ht="30" customHeight="1" x14ac:dyDescent="0.5">
      <c r="A18" s="16" t="s">
        <v>16</v>
      </c>
      <c r="B18" s="32" t="s">
        <v>112</v>
      </c>
      <c r="C18" s="4">
        <v>1</v>
      </c>
      <c r="D18" s="38" t="s">
        <v>143</v>
      </c>
      <c r="E18" s="36" t="s">
        <v>144</v>
      </c>
      <c r="F18" s="36" t="s">
        <v>145</v>
      </c>
      <c r="G18" s="48" t="s">
        <v>55</v>
      </c>
      <c r="H18" s="76">
        <f t="shared" si="0"/>
        <v>0</v>
      </c>
      <c r="I18" s="23"/>
    </row>
    <row r="19" spans="1:9" ht="36" customHeight="1" x14ac:dyDescent="0.5">
      <c r="A19" s="16" t="s">
        <v>17</v>
      </c>
      <c r="B19" s="32" t="s">
        <v>113</v>
      </c>
      <c r="C19" s="4">
        <v>1</v>
      </c>
      <c r="D19" s="39" t="s">
        <v>146</v>
      </c>
      <c r="E19" s="36" t="s">
        <v>147</v>
      </c>
      <c r="F19" s="36" t="s">
        <v>148</v>
      </c>
      <c r="G19" s="48" t="s">
        <v>55</v>
      </c>
      <c r="H19" s="76">
        <f t="shared" si="0"/>
        <v>0</v>
      </c>
      <c r="I19" s="24"/>
    </row>
    <row r="20" spans="1:9" ht="30" customHeight="1" x14ac:dyDescent="0.5">
      <c r="A20" s="16" t="s">
        <v>18</v>
      </c>
      <c r="B20" s="32" t="s">
        <v>114</v>
      </c>
      <c r="C20" s="4">
        <v>2</v>
      </c>
      <c r="D20" s="48" t="s">
        <v>55</v>
      </c>
      <c r="E20" s="48" t="s">
        <v>55</v>
      </c>
      <c r="F20" s="36" t="s">
        <v>46</v>
      </c>
      <c r="G20" s="48" t="s">
        <v>55</v>
      </c>
      <c r="H20" s="76">
        <f t="shared" si="0"/>
        <v>0</v>
      </c>
      <c r="I20" s="23"/>
    </row>
    <row r="21" spans="1:9" ht="30" customHeight="1" x14ac:dyDescent="0.5">
      <c r="A21" s="16" t="s">
        <v>19</v>
      </c>
      <c r="B21" s="32" t="s">
        <v>368</v>
      </c>
      <c r="C21" s="4">
        <v>1</v>
      </c>
      <c r="D21" s="36" t="s">
        <v>149</v>
      </c>
      <c r="E21" s="37" t="s">
        <v>150</v>
      </c>
      <c r="F21" s="36" t="s">
        <v>151</v>
      </c>
      <c r="G21" s="48" t="s">
        <v>55</v>
      </c>
      <c r="H21" s="76">
        <f t="shared" si="0"/>
        <v>0</v>
      </c>
      <c r="I21" s="22"/>
    </row>
    <row r="22" spans="1:9" ht="36" customHeight="1" x14ac:dyDescent="0.5">
      <c r="A22" s="16" t="s">
        <v>20</v>
      </c>
      <c r="B22" s="32" t="s">
        <v>116</v>
      </c>
      <c r="C22" s="4">
        <v>3</v>
      </c>
      <c r="D22" s="40" t="s">
        <v>152</v>
      </c>
      <c r="E22" s="36" t="s">
        <v>153</v>
      </c>
      <c r="F22" s="36" t="s">
        <v>154</v>
      </c>
      <c r="G22" s="36" t="s">
        <v>155</v>
      </c>
      <c r="H22" s="81">
        <f t="shared" si="0"/>
        <v>0</v>
      </c>
      <c r="I22" s="25"/>
    </row>
    <row r="23" spans="1:9" ht="30" customHeight="1" x14ac:dyDescent="0.5">
      <c r="A23" s="16" t="s">
        <v>21</v>
      </c>
      <c r="B23" s="32" t="s">
        <v>117</v>
      </c>
      <c r="C23" s="4">
        <v>1</v>
      </c>
      <c r="D23" s="40" t="s">
        <v>156</v>
      </c>
      <c r="E23" s="36" t="s">
        <v>157</v>
      </c>
      <c r="F23" s="36" t="s">
        <v>158</v>
      </c>
      <c r="G23" s="36" t="s">
        <v>159</v>
      </c>
      <c r="H23" s="76">
        <f t="shared" si="0"/>
        <v>0</v>
      </c>
      <c r="I23" s="25"/>
    </row>
    <row r="24" spans="1:9" ht="42" customHeight="1" x14ac:dyDescent="0.5">
      <c r="A24" s="16" t="s">
        <v>22</v>
      </c>
      <c r="B24" s="32" t="s">
        <v>353</v>
      </c>
      <c r="C24" s="4">
        <v>2</v>
      </c>
      <c r="D24" s="40" t="s">
        <v>160</v>
      </c>
      <c r="E24" s="36" t="s">
        <v>161</v>
      </c>
      <c r="F24" s="36" t="s">
        <v>199</v>
      </c>
      <c r="G24" s="36" t="s">
        <v>162</v>
      </c>
      <c r="H24" s="76">
        <f t="shared" si="0"/>
        <v>0</v>
      </c>
      <c r="I24" s="25"/>
    </row>
    <row r="25" spans="1:9" ht="42" customHeight="1" x14ac:dyDescent="0.5">
      <c r="A25" s="16" t="s">
        <v>23</v>
      </c>
      <c r="B25" s="32" t="s">
        <v>315</v>
      </c>
      <c r="C25" s="4">
        <v>2</v>
      </c>
      <c r="D25" s="36" t="s">
        <v>163</v>
      </c>
      <c r="E25" s="37" t="s">
        <v>164</v>
      </c>
      <c r="F25" s="37" t="s">
        <v>165</v>
      </c>
      <c r="G25" s="48" t="s">
        <v>55</v>
      </c>
      <c r="H25" s="76">
        <f t="shared" si="0"/>
        <v>0</v>
      </c>
      <c r="I25" s="22"/>
    </row>
    <row r="26" spans="1:9" ht="30" customHeight="1" x14ac:dyDescent="0.5">
      <c r="A26" s="16" t="s">
        <v>24</v>
      </c>
      <c r="B26" s="32" t="s">
        <v>119</v>
      </c>
      <c r="C26" s="4">
        <v>2</v>
      </c>
      <c r="D26" s="48" t="s">
        <v>55</v>
      </c>
      <c r="E26" s="37" t="s">
        <v>166</v>
      </c>
      <c r="F26" s="37" t="s">
        <v>167</v>
      </c>
      <c r="G26" s="48" t="s">
        <v>55</v>
      </c>
      <c r="H26" s="76">
        <f t="shared" si="0"/>
        <v>0</v>
      </c>
      <c r="I26" s="22"/>
    </row>
    <row r="27" spans="1:9" ht="30" customHeight="1" x14ac:dyDescent="0.5">
      <c r="A27" s="16" t="s">
        <v>25</v>
      </c>
      <c r="B27" s="32" t="s">
        <v>120</v>
      </c>
      <c r="C27" s="4">
        <v>5</v>
      </c>
      <c r="D27" s="40">
        <f>I27</f>
        <v>0</v>
      </c>
      <c r="E27" s="71"/>
      <c r="F27" s="71"/>
      <c r="G27" s="71"/>
      <c r="H27" s="76">
        <f>$D27*$D$8*$C27</f>
        <v>0</v>
      </c>
      <c r="I27" s="25"/>
    </row>
    <row r="28" spans="1:9" ht="30" customHeight="1" x14ac:dyDescent="0.5">
      <c r="A28" s="16" t="s">
        <v>26</v>
      </c>
      <c r="B28" s="32" t="s">
        <v>121</v>
      </c>
      <c r="C28" s="4">
        <v>5</v>
      </c>
      <c r="D28" s="40">
        <f>I28</f>
        <v>0</v>
      </c>
      <c r="E28" s="71"/>
      <c r="F28" s="71"/>
      <c r="G28" s="71"/>
      <c r="H28" s="76">
        <f>$D28*$D$8*$C28</f>
        <v>0</v>
      </c>
      <c r="I28" s="25"/>
    </row>
    <row r="29" spans="1:9" ht="30" customHeight="1" x14ac:dyDescent="0.5">
      <c r="A29" s="34" t="s">
        <v>27</v>
      </c>
      <c r="B29" s="35" t="s">
        <v>125</v>
      </c>
      <c r="C29" s="6">
        <v>7</v>
      </c>
      <c r="D29" s="41" t="s">
        <v>163</v>
      </c>
      <c r="E29" s="48" t="s">
        <v>55</v>
      </c>
      <c r="F29" s="48" t="s">
        <v>55</v>
      </c>
      <c r="G29" s="48" t="s">
        <v>55</v>
      </c>
      <c r="H29" s="79">
        <f t="shared" ref="H29:H32" si="1">IF($I29=$G29,$G$8,IF($I29=$F29,$F$8,IF($I29=$E29,$E$8,IF($I29=$D29,$D$8,0))))*$C29</f>
        <v>0</v>
      </c>
      <c r="I29" s="22"/>
    </row>
    <row r="30" spans="1:9" ht="30" customHeight="1" x14ac:dyDescent="0.5">
      <c r="A30" s="34" t="s">
        <v>122</v>
      </c>
      <c r="B30" s="35" t="s">
        <v>126</v>
      </c>
      <c r="C30" s="6">
        <v>5</v>
      </c>
      <c r="D30" s="41" t="s">
        <v>168</v>
      </c>
      <c r="E30" s="42" t="s">
        <v>169</v>
      </c>
      <c r="F30" s="42" t="s">
        <v>170</v>
      </c>
      <c r="G30" s="42" t="s">
        <v>171</v>
      </c>
      <c r="H30" s="79">
        <f t="shared" si="1"/>
        <v>0</v>
      </c>
      <c r="I30" s="22"/>
    </row>
    <row r="31" spans="1:9" ht="30" customHeight="1" x14ac:dyDescent="0.5">
      <c r="A31" s="34" t="s">
        <v>123</v>
      </c>
      <c r="B31" s="35" t="s">
        <v>127</v>
      </c>
      <c r="C31" s="6">
        <v>5</v>
      </c>
      <c r="D31" s="41" t="s">
        <v>172</v>
      </c>
      <c r="E31" s="42" t="s">
        <v>173</v>
      </c>
      <c r="F31" s="42" t="s">
        <v>174</v>
      </c>
      <c r="G31" s="48" t="s">
        <v>55</v>
      </c>
      <c r="H31" s="79">
        <f t="shared" si="1"/>
        <v>0</v>
      </c>
      <c r="I31" s="22"/>
    </row>
    <row r="32" spans="1:9" ht="30" customHeight="1" thickBot="1" x14ac:dyDescent="0.55000000000000004">
      <c r="A32" s="17" t="s">
        <v>124</v>
      </c>
      <c r="B32" s="33" t="s">
        <v>128</v>
      </c>
      <c r="C32" s="19">
        <v>5</v>
      </c>
      <c r="D32" s="50" t="s">
        <v>55</v>
      </c>
      <c r="E32" s="50" t="s">
        <v>55</v>
      </c>
      <c r="F32" s="43" t="s">
        <v>175</v>
      </c>
      <c r="G32" s="50" t="s">
        <v>55</v>
      </c>
      <c r="H32" s="80">
        <f t="shared" si="1"/>
        <v>0</v>
      </c>
      <c r="I32" s="22"/>
    </row>
    <row r="33" spans="1:26" ht="10.050000000000001" customHeight="1" thickBot="1" x14ac:dyDescent="0.55000000000000004"/>
    <row r="34" spans="1:26" ht="24" customHeight="1" thickBot="1" x14ac:dyDescent="0.55000000000000004">
      <c r="E34" s="90" t="s">
        <v>369</v>
      </c>
      <c r="F34" s="91"/>
      <c r="G34" s="77" t="str">
        <f>SUM(H12:H28)&amp;" ポイント"</f>
        <v>0 ポイント</v>
      </c>
      <c r="I34" s="5"/>
    </row>
    <row r="35" spans="1:26" ht="24" customHeight="1" thickBot="1" x14ac:dyDescent="0.55000000000000004">
      <c r="E35" s="92" t="s">
        <v>178</v>
      </c>
      <c r="F35" s="93"/>
      <c r="G35" s="78" t="str">
        <f>SUM(H29:H32)&amp;" ポイント"</f>
        <v>0 ポイント</v>
      </c>
      <c r="I35" s="5"/>
    </row>
    <row r="36" spans="1:26" s="5" customFormat="1" ht="18" customHeight="1" x14ac:dyDescent="0.5">
      <c r="A36" s="59" t="s">
        <v>71</v>
      </c>
      <c r="B36" s="1"/>
      <c r="C36" s="1"/>
      <c r="D36" s="1"/>
      <c r="E36" s="1"/>
      <c r="F36" s="1"/>
      <c r="I36" s="1"/>
      <c r="J36" s="1"/>
      <c r="K36" s="1"/>
      <c r="L36" s="1"/>
      <c r="M36" s="1"/>
      <c r="N36" s="1"/>
      <c r="O36" s="1"/>
      <c r="P36" s="1"/>
      <c r="Q36" s="1"/>
      <c r="R36" s="1"/>
      <c r="S36" s="1"/>
      <c r="T36" s="1"/>
      <c r="U36" s="1"/>
      <c r="V36" s="1"/>
      <c r="W36" s="1"/>
      <c r="X36" s="1"/>
      <c r="Y36" s="1"/>
      <c r="Z36" s="1"/>
    </row>
    <row r="37" spans="1:26" s="60" customFormat="1" ht="18" customHeight="1" x14ac:dyDescent="0.5">
      <c r="A37" s="58" t="s">
        <v>65</v>
      </c>
      <c r="B37" s="119" t="s">
        <v>180</v>
      </c>
      <c r="C37" s="119"/>
      <c r="D37" s="119"/>
      <c r="E37" s="119"/>
      <c r="F37" s="119"/>
      <c r="G37" s="119"/>
      <c r="H37" s="119"/>
      <c r="I37" s="59"/>
      <c r="J37" s="59"/>
      <c r="K37" s="59"/>
      <c r="L37" s="59"/>
      <c r="M37" s="59"/>
      <c r="N37" s="59"/>
      <c r="O37" s="59"/>
      <c r="P37" s="59"/>
      <c r="Q37" s="59"/>
      <c r="R37" s="59"/>
      <c r="S37" s="59"/>
      <c r="T37" s="59"/>
      <c r="U37" s="59"/>
      <c r="V37" s="59"/>
      <c r="W37" s="59"/>
      <c r="X37" s="59"/>
      <c r="Y37" s="59"/>
      <c r="Z37" s="59"/>
    </row>
    <row r="38" spans="1:26" s="60" customFormat="1" ht="18" customHeight="1" x14ac:dyDescent="0.5">
      <c r="A38" s="58" t="s">
        <v>76</v>
      </c>
      <c r="B38" s="119" t="s">
        <v>181</v>
      </c>
      <c r="C38" s="119"/>
      <c r="D38" s="119"/>
      <c r="E38" s="119"/>
      <c r="F38" s="119"/>
      <c r="G38" s="119"/>
      <c r="H38" s="119"/>
      <c r="I38" s="59"/>
      <c r="J38" s="59"/>
      <c r="K38" s="59"/>
      <c r="L38" s="59"/>
      <c r="M38" s="59"/>
      <c r="N38" s="59"/>
      <c r="O38" s="59"/>
      <c r="P38" s="59"/>
      <c r="Q38" s="59"/>
      <c r="R38" s="59"/>
      <c r="S38" s="59"/>
      <c r="T38" s="59"/>
      <c r="U38" s="59"/>
      <c r="V38" s="59"/>
      <c r="W38" s="59"/>
      <c r="X38" s="59"/>
      <c r="Y38" s="59"/>
      <c r="Z38" s="59"/>
    </row>
    <row r="39" spans="1:26" s="60" customFormat="1" ht="18" customHeight="1" x14ac:dyDescent="0.5">
      <c r="A39" s="58" t="s">
        <v>78</v>
      </c>
      <c r="B39" s="119" t="s">
        <v>182</v>
      </c>
      <c r="C39" s="119"/>
      <c r="D39" s="119"/>
      <c r="E39" s="119"/>
      <c r="F39" s="119"/>
      <c r="G39" s="119"/>
      <c r="H39" s="119"/>
      <c r="I39" s="59"/>
      <c r="J39" s="59"/>
      <c r="K39" s="59"/>
      <c r="L39" s="59"/>
      <c r="M39" s="59"/>
      <c r="N39" s="59"/>
      <c r="O39" s="59"/>
      <c r="P39" s="59"/>
      <c r="Q39" s="59"/>
      <c r="R39" s="59"/>
      <c r="S39" s="59"/>
      <c r="T39" s="59"/>
      <c r="U39" s="59"/>
      <c r="V39" s="59"/>
      <c r="W39" s="59"/>
      <c r="X39" s="59"/>
      <c r="Y39" s="59"/>
      <c r="Z39" s="59"/>
    </row>
    <row r="40" spans="1:26" s="60" customFormat="1" ht="18" customHeight="1" x14ac:dyDescent="0.5">
      <c r="A40" s="58" t="s">
        <v>80</v>
      </c>
      <c r="B40" s="119" t="s">
        <v>183</v>
      </c>
      <c r="C40" s="119"/>
      <c r="D40" s="119"/>
      <c r="E40" s="119"/>
      <c r="F40" s="119"/>
      <c r="G40" s="119"/>
      <c r="H40" s="119"/>
      <c r="I40" s="59"/>
      <c r="J40" s="59"/>
      <c r="K40" s="59"/>
      <c r="L40" s="59"/>
      <c r="M40" s="59"/>
      <c r="N40" s="59"/>
      <c r="O40" s="59"/>
      <c r="P40" s="59"/>
      <c r="Q40" s="59"/>
      <c r="R40" s="59"/>
      <c r="S40" s="59"/>
      <c r="T40" s="59"/>
      <c r="U40" s="59"/>
      <c r="V40" s="59"/>
      <c r="W40" s="59"/>
      <c r="X40" s="59"/>
      <c r="Y40" s="59"/>
      <c r="Z40" s="59"/>
    </row>
    <row r="41" spans="1:26" s="60" customFormat="1" ht="30" customHeight="1" x14ac:dyDescent="0.5">
      <c r="A41" s="58" t="s">
        <v>85</v>
      </c>
      <c r="B41" s="119" t="s">
        <v>184</v>
      </c>
      <c r="C41" s="119"/>
      <c r="D41" s="119"/>
      <c r="E41" s="119"/>
      <c r="F41" s="119"/>
      <c r="G41" s="119"/>
      <c r="H41" s="119"/>
      <c r="I41" s="59"/>
      <c r="J41" s="59"/>
      <c r="K41" s="59"/>
      <c r="L41" s="59"/>
      <c r="M41" s="59"/>
      <c r="N41" s="59"/>
      <c r="O41" s="59"/>
      <c r="P41" s="59"/>
      <c r="Q41" s="59"/>
      <c r="R41" s="59"/>
      <c r="S41" s="59"/>
      <c r="T41" s="59"/>
      <c r="U41" s="59"/>
      <c r="V41" s="59"/>
      <c r="W41" s="59"/>
      <c r="X41" s="59"/>
      <c r="Y41" s="59"/>
      <c r="Z41" s="59"/>
    </row>
    <row r="42" spans="1:26" s="60" customFormat="1" ht="24" customHeight="1" x14ac:dyDescent="0.5">
      <c r="A42" s="58" t="s">
        <v>87</v>
      </c>
      <c r="B42" s="119" t="s">
        <v>185</v>
      </c>
      <c r="C42" s="119"/>
      <c r="D42" s="119"/>
      <c r="E42" s="119"/>
      <c r="F42" s="119"/>
      <c r="G42" s="119"/>
      <c r="H42" s="119"/>
      <c r="I42" s="59"/>
      <c r="J42" s="59"/>
      <c r="K42" s="59"/>
      <c r="L42" s="59"/>
      <c r="M42" s="59"/>
      <c r="N42" s="59"/>
      <c r="O42" s="59"/>
      <c r="P42" s="59"/>
      <c r="Q42" s="59"/>
      <c r="R42" s="59"/>
      <c r="S42" s="59"/>
      <c r="T42" s="59"/>
      <c r="U42" s="59"/>
      <c r="V42" s="59"/>
      <c r="W42" s="59"/>
      <c r="X42" s="59"/>
      <c r="Y42" s="59"/>
      <c r="Z42" s="59"/>
    </row>
    <row r="43" spans="1:26" s="60" customFormat="1" ht="24" customHeight="1" x14ac:dyDescent="0.5">
      <c r="A43" s="58" t="s">
        <v>88</v>
      </c>
      <c r="B43" s="119" t="s">
        <v>186</v>
      </c>
      <c r="C43" s="119"/>
      <c r="D43" s="119"/>
      <c r="E43" s="119"/>
      <c r="F43" s="119"/>
      <c r="G43" s="119"/>
      <c r="H43" s="119"/>
      <c r="I43" s="59"/>
      <c r="J43" s="59"/>
      <c r="K43" s="59"/>
      <c r="L43" s="59"/>
      <c r="M43" s="59"/>
      <c r="N43" s="59"/>
      <c r="O43" s="59"/>
      <c r="P43" s="59"/>
      <c r="Q43" s="59"/>
      <c r="R43" s="59"/>
      <c r="S43" s="59"/>
      <c r="T43" s="59"/>
      <c r="U43" s="59"/>
      <c r="V43" s="59"/>
      <c r="W43" s="59"/>
      <c r="X43" s="59"/>
      <c r="Y43" s="59"/>
      <c r="Z43" s="59"/>
    </row>
    <row r="44" spans="1:26" s="60" customFormat="1" ht="24" customHeight="1" x14ac:dyDescent="0.5">
      <c r="A44" s="58" t="s">
        <v>89</v>
      </c>
      <c r="B44" s="119" t="s">
        <v>187</v>
      </c>
      <c r="C44" s="119"/>
      <c r="D44" s="119"/>
      <c r="E44" s="119"/>
      <c r="F44" s="119"/>
      <c r="G44" s="119"/>
      <c r="H44" s="119"/>
      <c r="I44" s="59"/>
      <c r="J44" s="59"/>
      <c r="K44" s="59"/>
      <c r="L44" s="59"/>
      <c r="M44" s="59"/>
      <c r="N44" s="59"/>
      <c r="O44" s="59"/>
      <c r="P44" s="59"/>
      <c r="Q44" s="59"/>
      <c r="R44" s="59"/>
      <c r="S44" s="59"/>
      <c r="T44" s="59"/>
      <c r="U44" s="59"/>
      <c r="V44" s="59"/>
      <c r="W44" s="59"/>
      <c r="X44" s="59"/>
      <c r="Y44" s="59"/>
      <c r="Z44" s="59"/>
    </row>
    <row r="45" spans="1:26" s="60" customFormat="1" ht="30" customHeight="1" x14ac:dyDescent="0.5">
      <c r="A45" s="58" t="s">
        <v>90</v>
      </c>
      <c r="B45" s="119" t="s">
        <v>188</v>
      </c>
      <c r="C45" s="119"/>
      <c r="D45" s="119"/>
      <c r="E45" s="119"/>
      <c r="F45" s="119"/>
      <c r="G45" s="119"/>
      <c r="H45" s="119"/>
      <c r="I45" s="59"/>
      <c r="J45" s="59"/>
      <c r="K45" s="59"/>
      <c r="L45" s="59"/>
      <c r="M45" s="59"/>
      <c r="N45" s="59"/>
      <c r="O45" s="59"/>
      <c r="P45" s="59"/>
      <c r="Q45" s="59"/>
      <c r="R45" s="59"/>
      <c r="S45" s="59"/>
      <c r="T45" s="59"/>
      <c r="U45" s="59"/>
      <c r="V45" s="59"/>
      <c r="W45" s="59"/>
      <c r="X45" s="59"/>
      <c r="Y45" s="59"/>
      <c r="Z45" s="59"/>
    </row>
    <row r="46" spans="1:26" s="60" customFormat="1" ht="90" customHeight="1" x14ac:dyDescent="0.5">
      <c r="A46" s="58" t="s">
        <v>91</v>
      </c>
      <c r="B46" s="119" t="s">
        <v>370</v>
      </c>
      <c r="C46" s="119"/>
      <c r="D46" s="119"/>
      <c r="E46" s="119"/>
      <c r="F46" s="119"/>
      <c r="G46" s="119"/>
      <c r="H46" s="119"/>
      <c r="I46" s="59"/>
      <c r="J46" s="59"/>
      <c r="K46" s="59"/>
      <c r="L46" s="59"/>
      <c r="M46" s="59"/>
      <c r="N46" s="59"/>
      <c r="O46" s="59"/>
      <c r="P46" s="59"/>
      <c r="Q46" s="59"/>
      <c r="R46" s="59"/>
      <c r="S46" s="59"/>
      <c r="T46" s="59"/>
      <c r="U46" s="59"/>
      <c r="V46" s="59"/>
      <c r="W46" s="59"/>
      <c r="X46" s="59"/>
      <c r="Y46" s="59"/>
      <c r="Z46" s="59"/>
    </row>
    <row r="47" spans="1:26" s="60" customFormat="1" ht="109.95" customHeight="1" x14ac:dyDescent="0.5">
      <c r="A47" s="58" t="s">
        <v>92</v>
      </c>
      <c r="B47" s="119" t="s">
        <v>371</v>
      </c>
      <c r="C47" s="119"/>
      <c r="D47" s="119"/>
      <c r="E47" s="119"/>
      <c r="F47" s="119"/>
      <c r="G47" s="119"/>
      <c r="H47" s="119"/>
      <c r="I47" s="59"/>
      <c r="J47" s="59"/>
      <c r="K47" s="59"/>
      <c r="L47" s="59"/>
      <c r="M47" s="59"/>
      <c r="N47" s="59"/>
      <c r="O47" s="59"/>
      <c r="P47" s="59"/>
      <c r="Q47" s="59"/>
      <c r="R47" s="59"/>
      <c r="S47" s="59"/>
      <c r="T47" s="59"/>
      <c r="U47" s="59"/>
      <c r="V47" s="59"/>
      <c r="W47" s="59"/>
      <c r="X47" s="59"/>
      <c r="Y47" s="59"/>
      <c r="Z47" s="59"/>
    </row>
    <row r="48" spans="1:26" s="60" customFormat="1" ht="18" customHeight="1" x14ac:dyDescent="0.5">
      <c r="A48" s="58" t="s">
        <v>93</v>
      </c>
      <c r="B48" s="119" t="s">
        <v>189</v>
      </c>
      <c r="C48" s="119"/>
      <c r="D48" s="119"/>
      <c r="E48" s="119"/>
      <c r="F48" s="119"/>
      <c r="G48" s="119"/>
      <c r="H48" s="119"/>
      <c r="I48" s="59"/>
      <c r="J48" s="59"/>
      <c r="K48" s="59"/>
      <c r="L48" s="59"/>
      <c r="M48" s="59"/>
      <c r="N48" s="59"/>
      <c r="O48" s="59"/>
      <c r="P48" s="59"/>
      <c r="Q48" s="59"/>
      <c r="R48" s="59"/>
      <c r="S48" s="59"/>
      <c r="T48" s="59"/>
      <c r="U48" s="59"/>
      <c r="V48" s="59"/>
      <c r="W48" s="59"/>
      <c r="X48" s="59"/>
      <c r="Y48" s="59"/>
      <c r="Z48" s="59"/>
    </row>
    <row r="49" spans="1:26" s="60" customFormat="1" ht="18" customHeight="1" x14ac:dyDescent="0.5">
      <c r="A49" s="58" t="s">
        <v>179</v>
      </c>
      <c r="B49" s="119" t="s">
        <v>190</v>
      </c>
      <c r="C49" s="119"/>
      <c r="D49" s="119"/>
      <c r="E49" s="119"/>
      <c r="F49" s="119"/>
      <c r="G49" s="119"/>
      <c r="H49" s="119"/>
      <c r="I49" s="59"/>
      <c r="J49" s="59"/>
      <c r="K49" s="59"/>
      <c r="L49" s="59"/>
      <c r="M49" s="59"/>
      <c r="N49" s="59"/>
      <c r="O49" s="59"/>
      <c r="P49" s="59"/>
      <c r="Q49" s="59"/>
      <c r="R49" s="59"/>
      <c r="S49" s="59"/>
      <c r="T49" s="59"/>
      <c r="U49" s="59"/>
      <c r="V49" s="59"/>
      <c r="W49" s="59"/>
      <c r="X49" s="59"/>
      <c r="Y49" s="59"/>
      <c r="Z49" s="59"/>
    </row>
  </sheetData>
  <sheetProtection algorithmName="SHA-512" hashValue="mC0gePYZwzCVlsvxksa4cRuiO6qKDGzZpGxn/e124y1nHL58mHPT4yBEusg5Ke2JLwEFwVMxC6tzy0HNwu2KfA==" saltValue="nbKwPbzoBgZLo3X4nPC8YA==" spinCount="100000" sheet="1" objects="1" scenarios="1"/>
  <mergeCells count="24">
    <mergeCell ref="B49:H49"/>
    <mergeCell ref="B42:H42"/>
    <mergeCell ref="B43:H43"/>
    <mergeCell ref="B44:H44"/>
    <mergeCell ref="B45:H45"/>
    <mergeCell ref="B46:H46"/>
    <mergeCell ref="B47:H47"/>
    <mergeCell ref="B39:H39"/>
    <mergeCell ref="B40:H40"/>
    <mergeCell ref="B48:H48"/>
    <mergeCell ref="B41:H41"/>
    <mergeCell ref="I9:I11"/>
    <mergeCell ref="E34:F34"/>
    <mergeCell ref="E35:F35"/>
    <mergeCell ref="D9:G9"/>
    <mergeCell ref="B37:H37"/>
    <mergeCell ref="B38:H38"/>
    <mergeCell ref="G3:H3"/>
    <mergeCell ref="A9:B11"/>
    <mergeCell ref="C9:C11"/>
    <mergeCell ref="H9:H11"/>
    <mergeCell ref="C7:H7"/>
    <mergeCell ref="B4:G4"/>
    <mergeCell ref="B5:H5"/>
  </mergeCells>
  <phoneticPr fontId="2"/>
  <conditionalFormatting sqref="D12">
    <cfRule type="expression" dxfId="322" priority="55">
      <formula>$I$12=$D$12</formula>
    </cfRule>
  </conditionalFormatting>
  <conditionalFormatting sqref="E12">
    <cfRule type="expression" dxfId="321" priority="54">
      <formula>$I$12=$E$12</formula>
    </cfRule>
  </conditionalFormatting>
  <conditionalFormatting sqref="F12">
    <cfRule type="expression" dxfId="320" priority="53">
      <formula>$I$12=$F$12</formula>
    </cfRule>
  </conditionalFormatting>
  <conditionalFormatting sqref="G13">
    <cfRule type="expression" dxfId="319" priority="52">
      <formula>$I$13=$G$13</formula>
    </cfRule>
  </conditionalFormatting>
  <conditionalFormatting sqref="E14">
    <cfRule type="expression" dxfId="318" priority="51">
      <formula>$I$14=$E$14</formula>
    </cfRule>
  </conditionalFormatting>
  <conditionalFormatting sqref="F14">
    <cfRule type="expression" dxfId="317" priority="50">
      <formula>$I$14=$F$14</formula>
    </cfRule>
  </conditionalFormatting>
  <conditionalFormatting sqref="D15">
    <cfRule type="expression" dxfId="316" priority="49">
      <formula>$I$15=$D$15</formula>
    </cfRule>
  </conditionalFormatting>
  <conditionalFormatting sqref="E15">
    <cfRule type="expression" dxfId="315" priority="48">
      <formula>$I$15=$E$15</formula>
    </cfRule>
  </conditionalFormatting>
  <conditionalFormatting sqref="F15">
    <cfRule type="expression" dxfId="314" priority="47">
      <formula>$I$15=$F$15</formula>
    </cfRule>
  </conditionalFormatting>
  <conditionalFormatting sqref="G15">
    <cfRule type="expression" dxfId="313" priority="46">
      <formula>$I$15=$G$15</formula>
    </cfRule>
  </conditionalFormatting>
  <conditionalFormatting sqref="D16">
    <cfRule type="expression" dxfId="312" priority="45">
      <formula>$I$16=$D$16</formula>
    </cfRule>
  </conditionalFormatting>
  <conditionalFormatting sqref="E16">
    <cfRule type="expression" dxfId="311" priority="44">
      <formula>$I$16=$E$16</formula>
    </cfRule>
  </conditionalFormatting>
  <conditionalFormatting sqref="F16">
    <cfRule type="expression" dxfId="310" priority="43">
      <formula>$I$16=$F$16</formula>
    </cfRule>
  </conditionalFormatting>
  <conditionalFormatting sqref="D17">
    <cfRule type="expression" dxfId="309" priority="42">
      <formula>$I$17=$D$17</formula>
    </cfRule>
  </conditionalFormatting>
  <conditionalFormatting sqref="D18">
    <cfRule type="expression" dxfId="308" priority="41">
      <formula>$I$18=$D$18</formula>
    </cfRule>
  </conditionalFormatting>
  <conditionalFormatting sqref="E18">
    <cfRule type="expression" dxfId="307" priority="40">
      <formula>$I$18=$E$18</formula>
    </cfRule>
  </conditionalFormatting>
  <conditionalFormatting sqref="F18">
    <cfRule type="expression" dxfId="306" priority="39">
      <formula>$I$18=$F$18</formula>
    </cfRule>
  </conditionalFormatting>
  <conditionalFormatting sqref="D19">
    <cfRule type="expression" dxfId="305" priority="38">
      <formula>$I$19=$D$19</formula>
    </cfRule>
  </conditionalFormatting>
  <conditionalFormatting sqref="E19">
    <cfRule type="expression" dxfId="304" priority="37">
      <formula>$I$19=$E$19</formula>
    </cfRule>
  </conditionalFormatting>
  <conditionalFormatting sqref="F19">
    <cfRule type="expression" dxfId="303" priority="36">
      <formula>$I$19=$F$19</formula>
    </cfRule>
  </conditionalFormatting>
  <conditionalFormatting sqref="F20">
    <cfRule type="expression" dxfId="302" priority="35">
      <formula>$I$20=$F$20</formula>
    </cfRule>
  </conditionalFormatting>
  <conditionalFormatting sqref="D21">
    <cfRule type="expression" dxfId="301" priority="34">
      <formula>$I$21=$D$21</formula>
    </cfRule>
  </conditionalFormatting>
  <conditionalFormatting sqref="E21">
    <cfRule type="expression" dxfId="300" priority="33">
      <formula>$I$21=$E$21</formula>
    </cfRule>
  </conditionalFormatting>
  <conditionalFormatting sqref="F21">
    <cfRule type="expression" dxfId="299" priority="32">
      <formula>$I$21=$F$21</formula>
    </cfRule>
  </conditionalFormatting>
  <conditionalFormatting sqref="D22">
    <cfRule type="expression" dxfId="298" priority="31">
      <formula>$I$22=$D$22</formula>
    </cfRule>
  </conditionalFormatting>
  <conditionalFormatting sqref="E22">
    <cfRule type="expression" dxfId="297" priority="30">
      <formula>$I$22=$E$22</formula>
    </cfRule>
  </conditionalFormatting>
  <conditionalFormatting sqref="F22">
    <cfRule type="expression" dxfId="296" priority="29">
      <formula>$I$22=$F$22</formula>
    </cfRule>
  </conditionalFormatting>
  <conditionalFormatting sqref="G22">
    <cfRule type="expression" dxfId="295" priority="28">
      <formula>$I$22=$G$22</formula>
    </cfRule>
  </conditionalFormatting>
  <conditionalFormatting sqref="D23">
    <cfRule type="expression" dxfId="294" priority="27">
      <formula>$I$23=$D$23</formula>
    </cfRule>
  </conditionalFormatting>
  <conditionalFormatting sqref="E23">
    <cfRule type="expression" dxfId="293" priority="26">
      <formula>$I$23=$E$23</formula>
    </cfRule>
  </conditionalFormatting>
  <conditionalFormatting sqref="F23">
    <cfRule type="expression" dxfId="292" priority="25">
      <formula>$I$23=$F$23</formula>
    </cfRule>
  </conditionalFormatting>
  <conditionalFormatting sqref="G23">
    <cfRule type="expression" dxfId="291" priority="24">
      <formula>$I$23=$G$23</formula>
    </cfRule>
  </conditionalFormatting>
  <conditionalFormatting sqref="D24">
    <cfRule type="expression" dxfId="290" priority="23">
      <formula>$I$24=$D$24</formula>
    </cfRule>
  </conditionalFormatting>
  <conditionalFormatting sqref="E24">
    <cfRule type="expression" dxfId="289" priority="22">
      <formula>$I$24=$E$24</formula>
    </cfRule>
  </conditionalFormatting>
  <conditionalFormatting sqref="F24">
    <cfRule type="expression" dxfId="288" priority="21">
      <formula>$I$24=$F$24</formula>
    </cfRule>
  </conditionalFormatting>
  <conditionalFormatting sqref="G24">
    <cfRule type="expression" dxfId="287" priority="20">
      <formula>$I$24=$G$24</formula>
    </cfRule>
  </conditionalFormatting>
  <conditionalFormatting sqref="D25">
    <cfRule type="expression" dxfId="286" priority="19">
      <formula>$I$25=$D$25</formula>
    </cfRule>
  </conditionalFormatting>
  <conditionalFormatting sqref="E25">
    <cfRule type="expression" dxfId="285" priority="18">
      <formula>$I$25=$E$25</formula>
    </cfRule>
  </conditionalFormatting>
  <conditionalFormatting sqref="F25">
    <cfRule type="expression" dxfId="284" priority="17">
      <formula>$I$25=$F$25</formula>
    </cfRule>
  </conditionalFormatting>
  <conditionalFormatting sqref="E26">
    <cfRule type="expression" dxfId="283" priority="15">
      <formula>$I$26=$E$26</formula>
    </cfRule>
  </conditionalFormatting>
  <conditionalFormatting sqref="F26">
    <cfRule type="expression" dxfId="282" priority="14">
      <formula>$I$26=$F$26</formula>
    </cfRule>
  </conditionalFormatting>
  <conditionalFormatting sqref="D27">
    <cfRule type="expression" dxfId="281" priority="13">
      <formula>$I$27&lt;&gt;""</formula>
    </cfRule>
  </conditionalFormatting>
  <conditionalFormatting sqref="D28">
    <cfRule type="expression" dxfId="280" priority="12">
      <formula>$I$28&lt;&gt;""</formula>
    </cfRule>
  </conditionalFormatting>
  <conditionalFormatting sqref="D29">
    <cfRule type="expression" dxfId="279" priority="11">
      <formula>$I$29=$D$29</formula>
    </cfRule>
  </conditionalFormatting>
  <conditionalFormatting sqref="D30">
    <cfRule type="expression" dxfId="278" priority="10">
      <formula>$I$30=$D$30</formula>
    </cfRule>
  </conditionalFormatting>
  <conditionalFormatting sqref="E30">
    <cfRule type="expression" dxfId="277" priority="9">
      <formula>$I$30=$E$30</formula>
    </cfRule>
  </conditionalFormatting>
  <conditionalFormatting sqref="F30">
    <cfRule type="expression" dxfId="276" priority="8">
      <formula>$I$30=$F$30</formula>
    </cfRule>
  </conditionalFormatting>
  <conditionalFormatting sqref="G30">
    <cfRule type="expression" dxfId="275" priority="7">
      <formula>$I$30=$G$30</formula>
    </cfRule>
  </conditionalFormatting>
  <conditionalFormatting sqref="D31">
    <cfRule type="expression" dxfId="274" priority="6">
      <formula>$I$31=$D$31</formula>
    </cfRule>
  </conditionalFormatting>
  <conditionalFormatting sqref="E31">
    <cfRule type="expression" dxfId="273" priority="5">
      <formula>$I$31=$E$31</formula>
    </cfRule>
  </conditionalFormatting>
  <conditionalFormatting sqref="F31">
    <cfRule type="expression" dxfId="272" priority="4">
      <formula>$I$31=$F$31</formula>
    </cfRule>
  </conditionalFormatting>
  <conditionalFormatting sqref="F32">
    <cfRule type="expression" dxfId="271" priority="3">
      <formula>$I$32=$F$32</formula>
    </cfRule>
  </conditionalFormatting>
  <conditionalFormatting sqref="G3:H3">
    <cfRule type="expression" dxfId="270" priority="2">
      <formula>$G$3&lt;&gt;""</formula>
    </cfRule>
  </conditionalFormatting>
  <conditionalFormatting sqref="C7:H7">
    <cfRule type="expression" dxfId="269" priority="1">
      <formula>$C$7&lt;&gt;""</formula>
    </cfRule>
  </conditionalFormatting>
  <dataValidations count="22">
    <dataValidation type="date" imeMode="disabled" allowBlank="1" showInputMessage="1" showErrorMessage="1" prompt="YYYY/MM/DD形式にて入力してください。_x000a_（例）2024/12/11" sqref="G3:H3" xr:uid="{40E299E8-B092-49F9-BF49-63A4E9371ACE}">
      <formula1>45637</formula1>
      <formula2>73050</formula2>
    </dataValidation>
    <dataValidation type="list" imeMode="disabled" operator="greaterThanOrEqual" allowBlank="1" showInputMessage="1" showErrorMessage="1" sqref="I19" xr:uid="{9A043CBD-0A4C-4A34-9584-64F046BF5134}">
      <formula1>$D$19:$F$19</formula1>
    </dataValidation>
    <dataValidation type="list" imeMode="disabled" operator="greaterThanOrEqual" allowBlank="1" showInputMessage="1" showErrorMessage="1" sqref="I24" xr:uid="{100AD684-526F-4837-ADA4-8041C01A0502}">
      <formula1>D24:G24</formula1>
    </dataValidation>
    <dataValidation type="list" allowBlank="1" showInputMessage="1" showErrorMessage="1" sqref="I32" xr:uid="{EE87B9EE-AE3D-4041-8E46-B2A148F2F698}">
      <formula1>$F$32</formula1>
    </dataValidation>
    <dataValidation type="list" allowBlank="1" showInputMessage="1" showErrorMessage="1" sqref="I31" xr:uid="{EB47AA12-BF37-4043-B21B-79FF58D7CE6A}">
      <formula1>$D$31:$F$31</formula1>
    </dataValidation>
    <dataValidation type="list" allowBlank="1" showInputMessage="1" showErrorMessage="1" sqref="I26" xr:uid="{1CF1477C-9AFF-460A-8FD1-6CDEFBC404DA}">
      <formula1>$E$26:$F$26</formula1>
    </dataValidation>
    <dataValidation type="list" allowBlank="1" showInputMessage="1" showErrorMessage="1" sqref="I25" xr:uid="{313B75AC-1637-4BB0-B696-ABA8FA09A011}">
      <formula1>$D$25:$F$25</formula1>
    </dataValidation>
    <dataValidation type="list" showInputMessage="1" showErrorMessage="1" sqref="I21" xr:uid="{2263899F-5FDE-4F6F-A16D-E5FB38A74C61}">
      <formula1>$D$21:$F$21</formula1>
    </dataValidation>
    <dataValidation type="list" allowBlank="1" showInputMessage="1" showErrorMessage="1" sqref="I17" xr:uid="{CB094A14-6939-46AF-96D0-F932ED29F94E}">
      <formula1>$D$17</formula1>
    </dataValidation>
    <dataValidation type="list" allowBlank="1" showInputMessage="1" showErrorMessage="1" sqref="I16" xr:uid="{C6B49D13-5B3C-4446-B8AA-327DB95FABFF}">
      <formula1>$D$16:$F$16</formula1>
    </dataValidation>
    <dataValidation type="list" allowBlank="1" showInputMessage="1" showErrorMessage="1" sqref="I15" xr:uid="{3CE6CA12-87DF-4366-86D7-326077843F19}">
      <formula1>$D$15:$G$15</formula1>
    </dataValidation>
    <dataValidation type="list" allowBlank="1" showInputMessage="1" showErrorMessage="1" sqref="I14" xr:uid="{C2E1F8B1-B4CB-4813-90D4-3203E422D2BD}">
      <formula1>$E$14:$F$14</formula1>
    </dataValidation>
    <dataValidation type="list" allowBlank="1" showInputMessage="1" showErrorMessage="1" sqref="I13" xr:uid="{E10F74F4-F0C5-43CD-B6B9-4FC3C21DD9B8}">
      <formula1>$G$13</formula1>
    </dataValidation>
    <dataValidation type="list" allowBlank="1" showInputMessage="1" showErrorMessage="1" sqref="I12" xr:uid="{2F64E7CA-C088-48EB-B3E5-28B39D382491}">
      <formula1>$D$12:$F$12</formula1>
    </dataValidation>
    <dataValidation type="list" imeMode="disabled" operator="greaterThanOrEqual" allowBlank="1" showInputMessage="1" showErrorMessage="1" sqref="I18" xr:uid="{291AEEB8-BA3A-4F1F-9E74-6B6239CB98AD}">
      <formula1>$D$18:$F$18</formula1>
    </dataValidation>
    <dataValidation type="list" imeMode="disabled" operator="greaterThanOrEqual" allowBlank="1" showInputMessage="1" showErrorMessage="1" sqref="I20" xr:uid="{E3C3E855-3CD0-476D-A527-94CEF4BA456A}">
      <formula1>$F$20</formula1>
    </dataValidation>
    <dataValidation type="list" imeMode="disabled" operator="greaterThanOrEqual" allowBlank="1" showInputMessage="1" showErrorMessage="1" sqref="I22" xr:uid="{E51BB2C1-98E2-445E-8211-E5D4DFE5EFB6}">
      <formula1>$D$22:$G$22</formula1>
    </dataValidation>
    <dataValidation type="list" imeMode="disabled" operator="greaterThanOrEqual" allowBlank="1" showInputMessage="1" showErrorMessage="1" sqref="I23" xr:uid="{B7971CDA-067D-448E-8377-64421B81ADD2}">
      <formula1>$D$23:$G$23</formula1>
    </dataValidation>
    <dataValidation type="list" allowBlank="1" showInputMessage="1" showErrorMessage="1" sqref="I29" xr:uid="{95F9F44D-8E02-4D79-B2A2-9FF7C250625F}">
      <formula1>$D$29</formula1>
    </dataValidation>
    <dataValidation type="list" allowBlank="1" showInputMessage="1" showErrorMessage="1" sqref="I30" xr:uid="{A2FCB879-15C0-4F0C-9126-18416646093B}">
      <formula1>$D$30:$G$30</formula1>
    </dataValidation>
    <dataValidation type="whole" imeMode="disabled" operator="greaterThanOrEqual" allowBlank="1" showInputMessage="1" showErrorMessage="1" errorTitle="入力値エラー" error="0以上の整数値を入力してください" prompt="0以上の整数値を入力してください" sqref="I27:I28" xr:uid="{511AD6C1-E173-43AE-BD97-F52AA289725A}">
      <formula1>0</formula1>
    </dataValidation>
    <dataValidation imeMode="hiragana" allowBlank="1" showInputMessage="1" showErrorMessage="1" sqref="C7:H7" xr:uid="{D1741BD3-2DE0-438C-A860-396BBA44A295}"/>
  </dataValidations>
  <pageMargins left="0.59055118110236227" right="0.31496062992125984" top="0.59055118110236227" bottom="0.70866141732283472" header="0" footer="0"/>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18EAC-3A29-440B-9275-372C97A9AB5D}">
  <dimension ref="A1:Z32"/>
  <sheetViews>
    <sheetView showGridLines="0" showRowColHeaders="0" zoomScaleNormal="100" workbookViewId="0">
      <selection activeCell="B1" sqref="B1"/>
    </sheetView>
  </sheetViews>
  <sheetFormatPr defaultRowHeight="19.95" customHeight="1" x14ac:dyDescent="0.5"/>
  <cols>
    <col min="1" max="1" width="4.69921875" style="1" customWidth="1"/>
    <col min="2" max="2" width="16.19921875" style="1" customWidth="1"/>
    <col min="3" max="3" width="4.69921875" style="1" customWidth="1"/>
    <col min="4" max="6" width="13.69921875" style="1" customWidth="1"/>
    <col min="7" max="7" width="13.69921875" style="5" customWidth="1"/>
    <col min="8" max="8" width="4.69921875" style="5" customWidth="1"/>
    <col min="9" max="9" width="20.69921875" style="1" customWidth="1"/>
    <col min="10" max="24" width="8.796875" style="1" customWidth="1"/>
    <col min="25" max="25" width="19.3984375" style="1" customWidth="1"/>
    <col min="26" max="26" width="24.09765625" style="1" bestFit="1" customWidth="1"/>
    <col min="27" max="16384" width="8.796875" style="1"/>
  </cols>
  <sheetData>
    <row r="1" spans="1:26" ht="19.95" customHeight="1" thickBot="1" x14ac:dyDescent="0.55000000000000004">
      <c r="B1" s="1" t="s">
        <v>246</v>
      </c>
      <c r="G1" s="9"/>
      <c r="H1" s="9" t="s">
        <v>60</v>
      </c>
    </row>
    <row r="2" spans="1:26" ht="19.95" customHeight="1" thickBot="1" x14ac:dyDescent="0.55000000000000004">
      <c r="F2" s="14" t="s">
        <v>61</v>
      </c>
      <c r="G2" s="21"/>
      <c r="H2" s="1"/>
      <c r="I2" s="5"/>
    </row>
    <row r="3" spans="1:26" ht="19.95" customHeight="1" x14ac:dyDescent="0.5">
      <c r="F3" s="9" t="s">
        <v>62</v>
      </c>
      <c r="G3" s="96"/>
      <c r="H3" s="96"/>
      <c r="I3" s="5"/>
    </row>
    <row r="4" spans="1:26" ht="30" customHeight="1" x14ac:dyDescent="0.5">
      <c r="B4" s="85" t="s">
        <v>250</v>
      </c>
      <c r="C4" s="85"/>
      <c r="D4" s="85"/>
      <c r="E4" s="85"/>
      <c r="F4" s="85"/>
      <c r="G4" s="85"/>
    </row>
    <row r="5" spans="1:26" ht="30" customHeight="1" x14ac:dyDescent="0.5">
      <c r="B5" s="83" t="s">
        <v>191</v>
      </c>
      <c r="C5" s="83"/>
      <c r="D5" s="83"/>
      <c r="E5" s="83"/>
      <c r="F5" s="83"/>
      <c r="G5" s="83"/>
      <c r="H5" s="83"/>
    </row>
    <row r="6" spans="1:26" ht="12" customHeight="1" x14ac:dyDescent="0.5"/>
    <row r="7" spans="1:26" ht="36" customHeight="1" thickBot="1" x14ac:dyDescent="0.2">
      <c r="B7" s="15" t="s">
        <v>2</v>
      </c>
      <c r="C7" s="118"/>
      <c r="D7" s="118"/>
      <c r="E7" s="118"/>
      <c r="F7" s="118"/>
      <c r="G7" s="118"/>
      <c r="H7" s="118"/>
    </row>
    <row r="8" spans="1:26" s="45" customFormat="1" ht="24" customHeight="1" thickBot="1" x14ac:dyDescent="0.55000000000000004">
      <c r="D8" s="46">
        <v>1</v>
      </c>
      <c r="E8" s="46">
        <v>3</v>
      </c>
      <c r="F8" s="46">
        <v>5</v>
      </c>
      <c r="G8" s="46">
        <v>8</v>
      </c>
      <c r="H8" s="47"/>
    </row>
    <row r="9" spans="1:26" ht="19.95" customHeight="1" x14ac:dyDescent="0.5">
      <c r="A9" s="103" t="s">
        <v>3</v>
      </c>
      <c r="B9" s="104"/>
      <c r="C9" s="112" t="s">
        <v>67</v>
      </c>
      <c r="D9" s="115" t="s">
        <v>4</v>
      </c>
      <c r="E9" s="116"/>
      <c r="F9" s="116"/>
      <c r="G9" s="116"/>
      <c r="H9" s="122"/>
      <c r="I9" s="120" t="s">
        <v>5</v>
      </c>
    </row>
    <row r="10" spans="1:26" ht="19.95" customHeight="1" x14ac:dyDescent="0.5">
      <c r="A10" s="106"/>
      <c r="B10" s="107"/>
      <c r="C10" s="113"/>
      <c r="D10" s="72" t="s">
        <v>7</v>
      </c>
      <c r="E10" s="72" t="s">
        <v>8</v>
      </c>
      <c r="F10" s="72" t="s">
        <v>9</v>
      </c>
      <c r="G10" s="72" t="s">
        <v>105</v>
      </c>
      <c r="H10" s="101" t="s">
        <v>372</v>
      </c>
      <c r="I10" s="108"/>
    </row>
    <row r="11" spans="1:26" ht="19.95" customHeight="1" x14ac:dyDescent="0.5">
      <c r="A11" s="109"/>
      <c r="B11" s="110"/>
      <c r="C11" s="114"/>
      <c r="D11" s="7" t="s">
        <v>68</v>
      </c>
      <c r="E11" s="7" t="s">
        <v>70</v>
      </c>
      <c r="F11" s="7" t="s">
        <v>176</v>
      </c>
      <c r="G11" s="7" t="s">
        <v>177</v>
      </c>
      <c r="H11" s="102"/>
      <c r="I11" s="111"/>
    </row>
    <row r="12" spans="1:26" ht="36" customHeight="1" x14ac:dyDescent="0.5">
      <c r="A12" s="16" t="s">
        <v>10</v>
      </c>
      <c r="B12" s="32" t="s">
        <v>206</v>
      </c>
      <c r="C12" s="4">
        <v>2</v>
      </c>
      <c r="D12" s="36" t="s">
        <v>129</v>
      </c>
      <c r="E12" s="36" t="s">
        <v>130</v>
      </c>
      <c r="F12" s="36" t="s">
        <v>131</v>
      </c>
      <c r="G12" s="48" t="s">
        <v>55</v>
      </c>
      <c r="H12" s="76">
        <f>IF($I12=$G12,$G$8,IF($I12=$F12,$F$8,IF($I12=$E12,$E$8,IF($I12=$D12,$D$8,0))))*$C12</f>
        <v>0</v>
      </c>
      <c r="I12" s="22"/>
      <c r="Z12" s="2"/>
    </row>
    <row r="13" spans="1:26" ht="36" customHeight="1" x14ac:dyDescent="0.5">
      <c r="A13" s="16" t="s">
        <v>11</v>
      </c>
      <c r="B13" s="32" t="s">
        <v>108</v>
      </c>
      <c r="C13" s="4">
        <v>1</v>
      </c>
      <c r="D13" s="48" t="s">
        <v>55</v>
      </c>
      <c r="E13" s="36" t="s">
        <v>133</v>
      </c>
      <c r="F13" s="36" t="s">
        <v>134</v>
      </c>
      <c r="G13" s="48" t="s">
        <v>55</v>
      </c>
      <c r="H13" s="76">
        <f t="shared" ref="H13:H20" si="0">IF($I13=$G13,$G$8,IF($I13=$F13,$F$8,IF($I13=$E13,$E$8,IF($I13=$D13,$D$8,0))))*$C13</f>
        <v>0</v>
      </c>
      <c r="I13" s="22"/>
    </row>
    <row r="14" spans="1:26" ht="36" customHeight="1" x14ac:dyDescent="0.5">
      <c r="A14" s="16" t="s">
        <v>12</v>
      </c>
      <c r="B14" s="32" t="s">
        <v>207</v>
      </c>
      <c r="C14" s="4">
        <v>1</v>
      </c>
      <c r="D14" s="37" t="s">
        <v>192</v>
      </c>
      <c r="E14" s="37" t="s">
        <v>193</v>
      </c>
      <c r="F14" s="36" t="s">
        <v>194</v>
      </c>
      <c r="G14" s="48" t="s">
        <v>55</v>
      </c>
      <c r="H14" s="76">
        <f t="shared" si="0"/>
        <v>0</v>
      </c>
      <c r="I14" s="22"/>
    </row>
    <row r="15" spans="1:26" ht="36" customHeight="1" x14ac:dyDescent="0.5">
      <c r="A15" s="16" t="s">
        <v>13</v>
      </c>
      <c r="B15" s="32" t="s">
        <v>208</v>
      </c>
      <c r="C15" s="4">
        <v>5</v>
      </c>
      <c r="D15" s="36" t="s">
        <v>142</v>
      </c>
      <c r="E15" s="48" t="s">
        <v>55</v>
      </c>
      <c r="F15" s="48" t="s">
        <v>55</v>
      </c>
      <c r="G15" s="48" t="s">
        <v>55</v>
      </c>
      <c r="H15" s="76">
        <f t="shared" si="0"/>
        <v>0</v>
      </c>
      <c r="I15" s="22"/>
    </row>
    <row r="16" spans="1:26" ht="42" customHeight="1" x14ac:dyDescent="0.5">
      <c r="A16" s="16" t="s">
        <v>14</v>
      </c>
      <c r="B16" s="32" t="s">
        <v>113</v>
      </c>
      <c r="C16" s="4">
        <v>1</v>
      </c>
      <c r="D16" s="39" t="s">
        <v>146</v>
      </c>
      <c r="E16" s="36" t="s">
        <v>219</v>
      </c>
      <c r="F16" s="36" t="s">
        <v>220</v>
      </c>
      <c r="G16" s="48" t="s">
        <v>55</v>
      </c>
      <c r="H16" s="76">
        <f t="shared" si="0"/>
        <v>0</v>
      </c>
      <c r="I16" s="24"/>
    </row>
    <row r="17" spans="1:9" ht="36" customHeight="1" x14ac:dyDescent="0.5">
      <c r="A17" s="16" t="s">
        <v>15</v>
      </c>
      <c r="B17" s="32" t="s">
        <v>368</v>
      </c>
      <c r="C17" s="4">
        <v>1</v>
      </c>
      <c r="D17" s="36" t="s">
        <v>149</v>
      </c>
      <c r="E17" s="37" t="s">
        <v>150</v>
      </c>
      <c r="F17" s="36" t="s">
        <v>151</v>
      </c>
      <c r="G17" s="48" t="s">
        <v>55</v>
      </c>
      <c r="H17" s="76">
        <f t="shared" si="0"/>
        <v>0</v>
      </c>
      <c r="I17" s="22"/>
    </row>
    <row r="18" spans="1:9" ht="36" customHeight="1" x14ac:dyDescent="0.5">
      <c r="A18" s="16" t="s">
        <v>16</v>
      </c>
      <c r="B18" s="32" t="s">
        <v>350</v>
      </c>
      <c r="C18" s="4">
        <v>2</v>
      </c>
      <c r="D18" s="40" t="s">
        <v>195</v>
      </c>
      <c r="E18" s="36" t="s">
        <v>196</v>
      </c>
      <c r="F18" s="36" t="s">
        <v>197</v>
      </c>
      <c r="G18" s="36" t="s">
        <v>198</v>
      </c>
      <c r="H18" s="76">
        <f t="shared" si="0"/>
        <v>0</v>
      </c>
      <c r="I18" s="25"/>
    </row>
    <row r="19" spans="1:9" ht="36" customHeight="1" x14ac:dyDescent="0.5">
      <c r="A19" s="16" t="s">
        <v>17</v>
      </c>
      <c r="B19" s="32" t="s">
        <v>209</v>
      </c>
      <c r="C19" s="4">
        <v>2</v>
      </c>
      <c r="D19" s="40" t="s">
        <v>160</v>
      </c>
      <c r="E19" s="36" t="s">
        <v>161</v>
      </c>
      <c r="F19" s="36" t="s">
        <v>199</v>
      </c>
      <c r="G19" s="36" t="s">
        <v>162</v>
      </c>
      <c r="H19" s="76">
        <f t="shared" si="0"/>
        <v>0</v>
      </c>
      <c r="I19" s="25"/>
    </row>
    <row r="20" spans="1:9" ht="36" customHeight="1" x14ac:dyDescent="0.5">
      <c r="A20" s="16" t="s">
        <v>18</v>
      </c>
      <c r="B20" s="32" t="s">
        <v>119</v>
      </c>
      <c r="C20" s="4">
        <v>2</v>
      </c>
      <c r="D20" s="48" t="s">
        <v>55</v>
      </c>
      <c r="E20" s="37" t="s">
        <v>166</v>
      </c>
      <c r="F20" s="37" t="s">
        <v>167</v>
      </c>
      <c r="G20" s="48" t="s">
        <v>55</v>
      </c>
      <c r="H20" s="76">
        <f t="shared" si="0"/>
        <v>0</v>
      </c>
      <c r="I20" s="22"/>
    </row>
    <row r="21" spans="1:9" ht="36" customHeight="1" x14ac:dyDescent="0.5">
      <c r="A21" s="16" t="s">
        <v>19</v>
      </c>
      <c r="B21" s="32" t="s">
        <v>265</v>
      </c>
      <c r="C21" s="4">
        <v>5</v>
      </c>
      <c r="D21" s="40">
        <f>I21</f>
        <v>0</v>
      </c>
      <c r="E21" s="49"/>
      <c r="F21" s="49"/>
      <c r="G21" s="49"/>
      <c r="H21" s="76">
        <f>$D21*$D$8*$C21</f>
        <v>0</v>
      </c>
      <c r="I21" s="25"/>
    </row>
    <row r="22" spans="1:9" ht="36" customHeight="1" x14ac:dyDescent="0.5">
      <c r="A22" s="16" t="s">
        <v>20</v>
      </c>
      <c r="B22" s="32" t="s">
        <v>121</v>
      </c>
      <c r="C22" s="4">
        <v>5</v>
      </c>
      <c r="D22" s="40">
        <f>I22</f>
        <v>0</v>
      </c>
      <c r="E22" s="49"/>
      <c r="F22" s="49"/>
      <c r="G22" s="49"/>
      <c r="H22" s="76">
        <f>$D22*$D$8*$C22</f>
        <v>0</v>
      </c>
      <c r="I22" s="25"/>
    </row>
    <row r="23" spans="1:9" ht="36" customHeight="1" x14ac:dyDescent="0.5">
      <c r="A23" s="34" t="s">
        <v>21</v>
      </c>
      <c r="B23" s="35" t="s">
        <v>125</v>
      </c>
      <c r="C23" s="6">
        <v>7</v>
      </c>
      <c r="D23" s="41" t="s">
        <v>163</v>
      </c>
      <c r="E23" s="48" t="s">
        <v>55</v>
      </c>
      <c r="F23" s="48" t="s">
        <v>55</v>
      </c>
      <c r="G23" s="48" t="s">
        <v>55</v>
      </c>
      <c r="H23" s="79">
        <f t="shared" ref="H23:H29" si="1">IF($I23=$G23,$G$8,IF($I23=$F23,$F$8,IF($I23=$E23,$E$8,IF($I23=$D23,$D$8,0))))*$C23</f>
        <v>0</v>
      </c>
      <c r="I23" s="22"/>
    </row>
    <row r="24" spans="1:9" ht="36" customHeight="1" x14ac:dyDescent="0.5">
      <c r="A24" s="34" t="s">
        <v>22</v>
      </c>
      <c r="B24" s="35" t="s">
        <v>126</v>
      </c>
      <c r="C24" s="6">
        <v>5</v>
      </c>
      <c r="D24" s="41" t="s">
        <v>168</v>
      </c>
      <c r="E24" s="42" t="s">
        <v>169</v>
      </c>
      <c r="F24" s="42" t="s">
        <v>170</v>
      </c>
      <c r="G24" s="42" t="s">
        <v>171</v>
      </c>
      <c r="H24" s="79">
        <f t="shared" si="1"/>
        <v>0</v>
      </c>
      <c r="I24" s="22"/>
    </row>
    <row r="25" spans="1:9" ht="42" customHeight="1" x14ac:dyDescent="0.5">
      <c r="A25" s="34" t="s">
        <v>200</v>
      </c>
      <c r="B25" s="35" t="s">
        <v>202</v>
      </c>
      <c r="C25" s="6">
        <v>10</v>
      </c>
      <c r="D25" s="41" t="s">
        <v>210</v>
      </c>
      <c r="E25" s="42" t="s">
        <v>211</v>
      </c>
      <c r="F25" s="42" t="s">
        <v>212</v>
      </c>
      <c r="G25" s="48" t="s">
        <v>55</v>
      </c>
      <c r="H25" s="79">
        <f t="shared" si="1"/>
        <v>0</v>
      </c>
      <c r="I25" s="22"/>
    </row>
    <row r="26" spans="1:9" ht="36" customHeight="1" x14ac:dyDescent="0.5">
      <c r="A26" s="34" t="s">
        <v>201</v>
      </c>
      <c r="B26" s="35" t="s">
        <v>203</v>
      </c>
      <c r="C26" s="6">
        <v>10</v>
      </c>
      <c r="D26" s="41" t="s">
        <v>46</v>
      </c>
      <c r="E26" s="48" t="s">
        <v>55</v>
      </c>
      <c r="F26" s="48" t="s">
        <v>55</v>
      </c>
      <c r="G26" s="48" t="s">
        <v>55</v>
      </c>
      <c r="H26" s="79">
        <f t="shared" si="1"/>
        <v>0</v>
      </c>
      <c r="I26" s="22"/>
    </row>
    <row r="27" spans="1:9" ht="36" customHeight="1" x14ac:dyDescent="0.5">
      <c r="A27" s="34" t="s">
        <v>24</v>
      </c>
      <c r="B27" s="35" t="s">
        <v>204</v>
      </c>
      <c r="C27" s="6">
        <v>10</v>
      </c>
      <c r="D27" s="41" t="s">
        <v>213</v>
      </c>
      <c r="E27" s="42" t="s">
        <v>214</v>
      </c>
      <c r="F27" s="48" t="s">
        <v>55</v>
      </c>
      <c r="G27" s="48" t="s">
        <v>55</v>
      </c>
      <c r="H27" s="79">
        <f t="shared" si="1"/>
        <v>0</v>
      </c>
      <c r="I27" s="22"/>
    </row>
    <row r="28" spans="1:9" ht="36" customHeight="1" x14ac:dyDescent="0.5">
      <c r="A28" s="34" t="s">
        <v>25</v>
      </c>
      <c r="B28" s="35" t="s">
        <v>205</v>
      </c>
      <c r="C28" s="6">
        <v>5</v>
      </c>
      <c r="D28" s="41" t="s">
        <v>215</v>
      </c>
      <c r="E28" s="42" t="s">
        <v>216</v>
      </c>
      <c r="F28" s="42" t="s">
        <v>217</v>
      </c>
      <c r="G28" s="48" t="s">
        <v>55</v>
      </c>
      <c r="H28" s="79">
        <f t="shared" si="1"/>
        <v>0</v>
      </c>
      <c r="I28" s="22"/>
    </row>
    <row r="29" spans="1:9" ht="36" customHeight="1" thickBot="1" x14ac:dyDescent="0.55000000000000004">
      <c r="A29" s="17" t="s">
        <v>26</v>
      </c>
      <c r="B29" s="33" t="s">
        <v>128</v>
      </c>
      <c r="C29" s="19">
        <v>5</v>
      </c>
      <c r="D29" s="50" t="s">
        <v>55</v>
      </c>
      <c r="E29" s="50" t="s">
        <v>55</v>
      </c>
      <c r="F29" s="43" t="s">
        <v>175</v>
      </c>
      <c r="G29" s="50" t="s">
        <v>55</v>
      </c>
      <c r="H29" s="80">
        <f t="shared" si="1"/>
        <v>0</v>
      </c>
      <c r="I29" s="22"/>
    </row>
    <row r="30" spans="1:9" ht="36" customHeight="1" thickBot="1" x14ac:dyDescent="0.55000000000000004"/>
    <row r="31" spans="1:9" ht="36" customHeight="1" thickBot="1" x14ac:dyDescent="0.55000000000000004">
      <c r="E31" s="90" t="s">
        <v>373</v>
      </c>
      <c r="F31" s="91"/>
      <c r="G31" s="77" t="str">
        <f>SUM(H12:H22)&amp;" ポイント"</f>
        <v>0 ポイント</v>
      </c>
      <c r="I31" s="5"/>
    </row>
    <row r="32" spans="1:9" ht="36" customHeight="1" thickBot="1" x14ac:dyDescent="0.55000000000000004">
      <c r="E32" s="92" t="s">
        <v>218</v>
      </c>
      <c r="F32" s="93"/>
      <c r="G32" s="78" t="str">
        <f>SUM(H23:H29)&amp;" ポイント"</f>
        <v>0 ポイント</v>
      </c>
      <c r="I32" s="5"/>
    </row>
  </sheetData>
  <sheetProtection algorithmName="SHA-512" hashValue="v8fPdb9F4iuh6B2d3CIr+80ZgZjdYFE3339XdVhm8mN+t0n3+z4nD7YWNZ5HtaYJB2iJnfqgLzH4kcmbmo6GnQ==" saltValue="+t4MB14rcIY4tKemB1n5FQ==" spinCount="100000" sheet="1" objects="1" scenarios="1"/>
  <mergeCells count="11">
    <mergeCell ref="I9:I11"/>
    <mergeCell ref="E31:F31"/>
    <mergeCell ref="E32:F32"/>
    <mergeCell ref="G3:H3"/>
    <mergeCell ref="B4:G4"/>
    <mergeCell ref="C7:H7"/>
    <mergeCell ref="A9:B11"/>
    <mergeCell ref="C9:C11"/>
    <mergeCell ref="B5:H5"/>
    <mergeCell ref="H10:H11"/>
    <mergeCell ref="D9:H9"/>
  </mergeCells>
  <phoneticPr fontId="2"/>
  <conditionalFormatting sqref="G3:H3">
    <cfRule type="expression" dxfId="268" priority="45">
      <formula>$G$3&lt;&gt;""</formula>
    </cfRule>
  </conditionalFormatting>
  <conditionalFormatting sqref="C7:H7">
    <cfRule type="expression" dxfId="267" priority="44">
      <formula>$C$7&lt;&gt;""</formula>
    </cfRule>
  </conditionalFormatting>
  <conditionalFormatting sqref="D12">
    <cfRule type="expression" dxfId="266" priority="43">
      <formula>$I$12=$D$12</formula>
    </cfRule>
  </conditionalFormatting>
  <conditionalFormatting sqref="E12">
    <cfRule type="expression" dxfId="265" priority="42">
      <formula>$I$12=$E$12</formula>
    </cfRule>
  </conditionalFormatting>
  <conditionalFormatting sqref="F12">
    <cfRule type="expression" dxfId="264" priority="41">
      <formula>$I$12=$F$12</formula>
    </cfRule>
  </conditionalFormatting>
  <conditionalFormatting sqref="E13">
    <cfRule type="expression" dxfId="263" priority="40">
      <formula>$I$13=$E$13</formula>
    </cfRule>
  </conditionalFormatting>
  <conditionalFormatting sqref="F13">
    <cfRule type="expression" dxfId="262" priority="39">
      <formula>$I$13=$F$13</formula>
    </cfRule>
  </conditionalFormatting>
  <conditionalFormatting sqref="D14">
    <cfRule type="expression" dxfId="261" priority="38">
      <formula>$I$14=$D$14</formula>
    </cfRule>
  </conditionalFormatting>
  <conditionalFormatting sqref="E14">
    <cfRule type="expression" dxfId="260" priority="37">
      <formula>$I$14=$E$14</formula>
    </cfRule>
  </conditionalFormatting>
  <conditionalFormatting sqref="F14">
    <cfRule type="expression" dxfId="259" priority="36">
      <formula>$I$14=$F$14</formula>
    </cfRule>
  </conditionalFormatting>
  <conditionalFormatting sqref="D15">
    <cfRule type="expression" dxfId="258" priority="35">
      <formula>$I$15=$D$15</formula>
    </cfRule>
  </conditionalFormatting>
  <conditionalFormatting sqref="D16">
    <cfRule type="expression" dxfId="257" priority="33">
      <formula>$I$16=$D$16</formula>
    </cfRule>
  </conditionalFormatting>
  <conditionalFormatting sqref="E16">
    <cfRule type="expression" dxfId="256" priority="32">
      <formula>$I$16=$E$16</formula>
    </cfRule>
  </conditionalFormatting>
  <conditionalFormatting sqref="F16">
    <cfRule type="expression" dxfId="255" priority="31">
      <formula>$I$16=$F$16</formula>
    </cfRule>
  </conditionalFormatting>
  <conditionalFormatting sqref="D17">
    <cfRule type="expression" dxfId="254" priority="30">
      <formula>$I$17=$D$17</formula>
    </cfRule>
  </conditionalFormatting>
  <conditionalFormatting sqref="E17">
    <cfRule type="expression" dxfId="253" priority="29">
      <formula>$I$17=$E$17</formula>
    </cfRule>
  </conditionalFormatting>
  <conditionalFormatting sqref="F17">
    <cfRule type="expression" dxfId="252" priority="28">
      <formula>$I$17=$F$17</formula>
    </cfRule>
  </conditionalFormatting>
  <conditionalFormatting sqref="D18">
    <cfRule type="expression" dxfId="251" priority="27">
      <formula>$I$18=$D$18</formula>
    </cfRule>
  </conditionalFormatting>
  <conditionalFormatting sqref="E18">
    <cfRule type="expression" dxfId="250" priority="26">
      <formula>$I$18=$E$18</formula>
    </cfRule>
  </conditionalFormatting>
  <conditionalFormatting sqref="F18">
    <cfRule type="expression" dxfId="249" priority="25">
      <formula>$I$18=$F$18</formula>
    </cfRule>
  </conditionalFormatting>
  <conditionalFormatting sqref="G18">
    <cfRule type="expression" dxfId="248" priority="24">
      <formula>$I$18=$G$18</formula>
    </cfRule>
  </conditionalFormatting>
  <conditionalFormatting sqref="D19">
    <cfRule type="expression" dxfId="247" priority="23">
      <formula>$I$19=$D$19</formula>
    </cfRule>
  </conditionalFormatting>
  <conditionalFormatting sqref="E19">
    <cfRule type="expression" dxfId="246" priority="22">
      <formula>$I$19=$E$19</formula>
    </cfRule>
  </conditionalFormatting>
  <conditionalFormatting sqref="F19">
    <cfRule type="expression" dxfId="245" priority="21">
      <formula>$I$19=$F$19</formula>
    </cfRule>
  </conditionalFormatting>
  <conditionalFormatting sqref="G19">
    <cfRule type="expression" dxfId="244" priority="20">
      <formula>$I$19=$G$19</formula>
    </cfRule>
  </conditionalFormatting>
  <conditionalFormatting sqref="E20">
    <cfRule type="expression" dxfId="243" priority="19">
      <formula>$I$20=$E$20</formula>
    </cfRule>
  </conditionalFormatting>
  <conditionalFormatting sqref="F20">
    <cfRule type="expression" dxfId="242" priority="18">
      <formula>$I$20=$F$20</formula>
    </cfRule>
  </conditionalFormatting>
  <conditionalFormatting sqref="D23">
    <cfRule type="expression" dxfId="241" priority="17">
      <formula>$I$23=$D$23</formula>
    </cfRule>
  </conditionalFormatting>
  <conditionalFormatting sqref="D24">
    <cfRule type="expression" dxfId="240" priority="16">
      <formula>$I$24=$D$24</formula>
    </cfRule>
  </conditionalFormatting>
  <conditionalFormatting sqref="E24">
    <cfRule type="expression" dxfId="239" priority="15">
      <formula>$I$24=$E$24</formula>
    </cfRule>
  </conditionalFormatting>
  <conditionalFormatting sqref="F24">
    <cfRule type="expression" dxfId="238" priority="14">
      <formula>$I$24=$F$24</formula>
    </cfRule>
  </conditionalFormatting>
  <conditionalFormatting sqref="G24">
    <cfRule type="expression" dxfId="237" priority="13">
      <formula>$I$24=$G$24</formula>
    </cfRule>
  </conditionalFormatting>
  <conditionalFormatting sqref="D25">
    <cfRule type="expression" dxfId="236" priority="12">
      <formula>$I$25=$D$25</formula>
    </cfRule>
  </conditionalFormatting>
  <conditionalFormatting sqref="E25">
    <cfRule type="expression" dxfId="235" priority="11">
      <formula>$I$25=$E$25</formula>
    </cfRule>
  </conditionalFormatting>
  <conditionalFormatting sqref="F25">
    <cfRule type="expression" dxfId="234" priority="10">
      <formula>$I$25=$F$25</formula>
    </cfRule>
  </conditionalFormatting>
  <conditionalFormatting sqref="D26">
    <cfRule type="expression" dxfId="233" priority="9">
      <formula>$I$26=$D$26</formula>
    </cfRule>
  </conditionalFormatting>
  <conditionalFormatting sqref="D27">
    <cfRule type="expression" dxfId="232" priority="8">
      <formula>$I$27=$D$27</formula>
    </cfRule>
  </conditionalFormatting>
  <conditionalFormatting sqref="E27">
    <cfRule type="expression" dxfId="231" priority="7">
      <formula>$I$27=$E$27</formula>
    </cfRule>
  </conditionalFormatting>
  <conditionalFormatting sqref="D28">
    <cfRule type="expression" dxfId="230" priority="6">
      <formula>$I$28=$D$28</formula>
    </cfRule>
  </conditionalFormatting>
  <conditionalFormatting sqref="E28">
    <cfRule type="expression" dxfId="229" priority="5">
      <formula>$I$28=$E$28</formula>
    </cfRule>
  </conditionalFormatting>
  <conditionalFormatting sqref="F28">
    <cfRule type="expression" dxfId="228" priority="4">
      <formula>$I$28=$F$28</formula>
    </cfRule>
  </conditionalFormatting>
  <conditionalFormatting sqref="F29">
    <cfRule type="expression" dxfId="227" priority="3">
      <formula>$I$29=$F$29</formula>
    </cfRule>
  </conditionalFormatting>
  <conditionalFormatting sqref="D21">
    <cfRule type="expression" dxfId="226" priority="2">
      <formula>$I$21&lt;&gt;""</formula>
    </cfRule>
  </conditionalFormatting>
  <conditionalFormatting sqref="D22">
    <cfRule type="expression" dxfId="225" priority="1">
      <formula>$I$22&lt;&gt;""</formula>
    </cfRule>
  </conditionalFormatting>
  <dataValidations count="19">
    <dataValidation imeMode="hiragana" allowBlank="1" showInputMessage="1" showErrorMessage="1" sqref="C7:H7" xr:uid="{2A53547E-8322-46AD-BD79-EA33A678BEC1}"/>
    <dataValidation type="whole" imeMode="disabled" operator="greaterThanOrEqual" allowBlank="1" showInputMessage="1" showErrorMessage="1" errorTitle="入力値エラー" error="0以上の整数値を入力してください" prompt="0以上の整数値を入力してください" sqref="I21:I22" xr:uid="{4B59FA10-7315-40E3-90EE-C05A383EED76}">
      <formula1>0</formula1>
    </dataValidation>
    <dataValidation type="list" allowBlank="1" showInputMessage="1" showErrorMessage="1" sqref="I24" xr:uid="{5198A9DB-98F8-4A65-ABB3-683679BEB92F}">
      <formula1>$D$24:$G$24</formula1>
    </dataValidation>
    <dataValidation type="list" allowBlank="1" showInputMessage="1" showErrorMessage="1" sqref="I23" xr:uid="{15D8F93B-C300-4FF5-8B67-9952238E69E5}">
      <formula1>$D$23</formula1>
    </dataValidation>
    <dataValidation type="list" imeMode="disabled" operator="greaterThanOrEqual" allowBlank="1" showInputMessage="1" showErrorMessage="1" sqref="I18" xr:uid="{4256D2EA-A60A-4BC0-8DED-236123F1BD7D}">
      <formula1>$D$18:$G$18</formula1>
    </dataValidation>
    <dataValidation type="list" allowBlank="1" showInputMessage="1" showErrorMessage="1" sqref="I12" xr:uid="{FB60B44A-EFBB-4013-9EF8-01F6C5A32865}">
      <formula1>$D$12:$F$12</formula1>
    </dataValidation>
    <dataValidation type="list" allowBlank="1" showInputMessage="1" showErrorMessage="1" sqref="I13" xr:uid="{DEC050B9-50C6-4D89-A1DD-2EE0F731AF2D}">
      <formula1>$E$13:$F$13</formula1>
    </dataValidation>
    <dataValidation type="list" allowBlank="1" showInputMessage="1" showErrorMessage="1" sqref="I14" xr:uid="{80AA6512-7C50-4D8D-9047-C2C9214F3490}">
      <formula1>$D$14:$F$14</formula1>
    </dataValidation>
    <dataValidation type="list" allowBlank="1" showInputMessage="1" showErrorMessage="1" sqref="I15" xr:uid="{D1B252E9-1B09-4550-AC35-CDE665E4F7FE}">
      <formula1>$D$15</formula1>
    </dataValidation>
    <dataValidation type="list" showInputMessage="1" showErrorMessage="1" sqref="I17" xr:uid="{A4D6598A-F051-42E5-98D3-FF91A9046CEE}">
      <formula1>$D$17:$F$17</formula1>
    </dataValidation>
    <dataValidation type="list" allowBlank="1" showInputMessage="1" showErrorMessage="1" sqref="I20" xr:uid="{D4E9CF63-B550-450A-B35F-518B5E78677C}">
      <formula1>$E$20:$F$20</formula1>
    </dataValidation>
    <dataValidation type="list" allowBlank="1" showInputMessage="1" showErrorMessage="1" sqref="I28" xr:uid="{5F9DA014-26E5-42F4-BE4A-95BFC72C4293}">
      <formula1>$D$28:$F$28</formula1>
    </dataValidation>
    <dataValidation type="list" allowBlank="1" showInputMessage="1" showErrorMessage="1" sqref="I29" xr:uid="{4111B829-9047-424D-80AB-49AC9B0D9428}">
      <formula1>$F$29</formula1>
    </dataValidation>
    <dataValidation type="list" imeMode="disabled" operator="greaterThanOrEqual" allowBlank="1" showInputMessage="1" showErrorMessage="1" sqref="I19" xr:uid="{1A780893-B78C-4BC1-B48D-4611AD672B4C}">
      <formula1>$D$19:$G$19</formula1>
    </dataValidation>
    <dataValidation type="list" imeMode="disabled" operator="greaterThanOrEqual" allowBlank="1" showInputMessage="1" showErrorMessage="1" sqref="I16" xr:uid="{DA91EA9D-A041-4F00-8387-930C668D578C}">
      <formula1>$D$16:$F$16</formula1>
    </dataValidation>
    <dataValidation type="date" imeMode="disabled" allowBlank="1" showInputMessage="1" showErrorMessage="1" prompt="YYYY/MM/DD形式にて入力してください。_x000a_（例）2024/12/11" sqref="G3:H3" xr:uid="{EEFF262A-0628-4BCD-94CB-66929968E701}">
      <formula1>45637</formula1>
      <formula2>73050</formula2>
    </dataValidation>
    <dataValidation type="list" allowBlank="1" showInputMessage="1" showErrorMessage="1" sqref="I25" xr:uid="{04A7E73D-0762-4A75-89F2-77795D1C10F6}">
      <formula1>$D$25:$F$25</formula1>
    </dataValidation>
    <dataValidation type="list" allowBlank="1" showInputMessage="1" showErrorMessage="1" sqref="I26" xr:uid="{24A6E12A-1988-4379-B5E5-1D7D44E2CAB7}">
      <formula1>$D$26</formula1>
    </dataValidation>
    <dataValidation type="list" allowBlank="1" showInputMessage="1" showErrorMessage="1" sqref="I27" xr:uid="{DA8D17DF-256B-42C2-8DFE-2466A6F562CB}">
      <formula1>$D$27:$E$27</formula1>
    </dataValidation>
  </dataValidations>
  <pageMargins left="0.59055118110236227" right="0.31496062992125984" top="0.59055118110236227" bottom="0.70866141732283472"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DBC42-A387-4EA1-827F-C24F035505D4}">
  <dimension ref="A1:Z27"/>
  <sheetViews>
    <sheetView showGridLines="0" showRowColHeaders="0" zoomScaleNormal="100" workbookViewId="0">
      <selection activeCell="B1" sqref="B1"/>
    </sheetView>
  </sheetViews>
  <sheetFormatPr defaultRowHeight="19.95" customHeight="1" x14ac:dyDescent="0.5"/>
  <cols>
    <col min="1" max="1" width="4.69921875" style="1" customWidth="1"/>
    <col min="2" max="2" width="16.19921875" style="1" customWidth="1"/>
    <col min="3" max="3" width="4.69921875" style="1" customWidth="1"/>
    <col min="4" max="6" width="13.69921875" style="1" customWidth="1"/>
    <col min="7" max="7" width="13.69921875" style="5" customWidth="1"/>
    <col min="8" max="8" width="4.69921875" style="5" customWidth="1"/>
    <col min="9" max="9" width="20.69921875" style="1" customWidth="1"/>
    <col min="10" max="24" width="8.796875" style="1" customWidth="1"/>
    <col min="25" max="25" width="19.3984375" style="1" customWidth="1"/>
    <col min="26" max="26" width="24.09765625" style="1" bestFit="1" customWidth="1"/>
    <col min="27" max="16384" width="8.796875" style="1"/>
  </cols>
  <sheetData>
    <row r="1" spans="1:26" ht="19.95" customHeight="1" thickBot="1" x14ac:dyDescent="0.55000000000000004">
      <c r="B1" s="1" t="s">
        <v>248</v>
      </c>
      <c r="G1" s="9"/>
      <c r="H1" s="9" t="s">
        <v>60</v>
      </c>
    </row>
    <row r="2" spans="1:26" ht="19.95" customHeight="1" thickBot="1" x14ac:dyDescent="0.55000000000000004">
      <c r="F2" s="14" t="s">
        <v>61</v>
      </c>
      <c r="G2" s="21"/>
      <c r="H2" s="1"/>
      <c r="I2" s="5"/>
    </row>
    <row r="3" spans="1:26" ht="19.95" customHeight="1" x14ac:dyDescent="0.5">
      <c r="F3" s="9" t="s">
        <v>62</v>
      </c>
      <c r="G3" s="96"/>
      <c r="H3" s="96"/>
      <c r="I3" s="5"/>
    </row>
    <row r="4" spans="1:26" ht="30" customHeight="1" x14ac:dyDescent="0.5">
      <c r="B4" s="85" t="s">
        <v>251</v>
      </c>
      <c r="C4" s="85"/>
      <c r="D4" s="85"/>
      <c r="E4" s="85"/>
      <c r="F4" s="85"/>
      <c r="G4" s="85"/>
    </row>
    <row r="5" spans="1:26" ht="30" customHeight="1" x14ac:dyDescent="0.5">
      <c r="B5" s="83" t="s">
        <v>308</v>
      </c>
      <c r="C5" s="83"/>
      <c r="D5" s="83"/>
      <c r="E5" s="83"/>
      <c r="F5" s="83"/>
      <c r="G5" s="83"/>
      <c r="H5" s="83"/>
    </row>
    <row r="6" spans="1:26" ht="12" customHeight="1" x14ac:dyDescent="0.5"/>
    <row r="7" spans="1:26" ht="36" customHeight="1" thickBot="1" x14ac:dyDescent="0.2">
      <c r="B7" s="15" t="s">
        <v>2</v>
      </c>
      <c r="C7" s="118"/>
      <c r="D7" s="118"/>
      <c r="E7" s="118"/>
      <c r="F7" s="118"/>
      <c r="G7" s="118"/>
      <c r="H7" s="118"/>
    </row>
    <row r="8" spans="1:26" s="45" customFormat="1" ht="24" customHeight="1" thickBot="1" x14ac:dyDescent="0.55000000000000004">
      <c r="D8" s="46">
        <v>1</v>
      </c>
      <c r="E8" s="46">
        <v>2</v>
      </c>
      <c r="F8" s="46">
        <v>3</v>
      </c>
      <c r="G8" s="46">
        <v>5</v>
      </c>
      <c r="H8" s="47"/>
    </row>
    <row r="9" spans="1:26" ht="19.95" customHeight="1" x14ac:dyDescent="0.5">
      <c r="A9" s="103" t="s">
        <v>3</v>
      </c>
      <c r="B9" s="104"/>
      <c r="C9" s="112" t="s">
        <v>67</v>
      </c>
      <c r="D9" s="121" t="s">
        <v>4</v>
      </c>
      <c r="E9" s="104"/>
      <c r="F9" s="104"/>
      <c r="G9" s="105"/>
      <c r="H9" s="100" t="s">
        <v>6</v>
      </c>
      <c r="I9" s="120" t="s">
        <v>5</v>
      </c>
    </row>
    <row r="10" spans="1:26" ht="19.95" customHeight="1" x14ac:dyDescent="0.5">
      <c r="A10" s="106"/>
      <c r="B10" s="107"/>
      <c r="C10" s="113"/>
      <c r="D10" s="6" t="s">
        <v>7</v>
      </c>
      <c r="E10" s="6" t="s">
        <v>8</v>
      </c>
      <c r="F10" s="6" t="s">
        <v>9</v>
      </c>
      <c r="G10" s="6" t="s">
        <v>105</v>
      </c>
      <c r="H10" s="101"/>
      <c r="I10" s="108"/>
    </row>
    <row r="11" spans="1:26" ht="19.95" customHeight="1" x14ac:dyDescent="0.5">
      <c r="A11" s="109"/>
      <c r="B11" s="110"/>
      <c r="C11" s="114"/>
      <c r="D11" s="7" t="s">
        <v>68</v>
      </c>
      <c r="E11" s="7" t="s">
        <v>69</v>
      </c>
      <c r="F11" s="7" t="s">
        <v>70</v>
      </c>
      <c r="G11" s="7" t="s">
        <v>176</v>
      </c>
      <c r="H11" s="102"/>
      <c r="I11" s="111"/>
    </row>
    <row r="12" spans="1:26" ht="30" customHeight="1" x14ac:dyDescent="0.5">
      <c r="A12" s="16" t="s">
        <v>10</v>
      </c>
      <c r="B12" s="32" t="s">
        <v>116</v>
      </c>
      <c r="C12" s="4">
        <v>3</v>
      </c>
      <c r="D12" s="36" t="s">
        <v>156</v>
      </c>
      <c r="E12" s="36" t="s">
        <v>157</v>
      </c>
      <c r="F12" s="36" t="s">
        <v>158</v>
      </c>
      <c r="G12" s="37" t="s">
        <v>235</v>
      </c>
      <c r="H12" s="76">
        <f>IF($I12=$G12,$G$8,IF($I12=$F12,$F$8,IF($I12=$E12,$E$8,IF($I12=$D12,$D$8,0))))*$C12</f>
        <v>0</v>
      </c>
      <c r="I12" s="22"/>
      <c r="Z12" s="2"/>
    </row>
    <row r="13" spans="1:26" ht="30" customHeight="1" x14ac:dyDescent="0.5">
      <c r="A13" s="16" t="s">
        <v>11</v>
      </c>
      <c r="B13" s="32" t="s">
        <v>222</v>
      </c>
      <c r="C13" s="4">
        <v>1</v>
      </c>
      <c r="D13" s="37" t="s">
        <v>236</v>
      </c>
      <c r="E13" s="36" t="s">
        <v>237</v>
      </c>
      <c r="F13" s="36" t="s">
        <v>238</v>
      </c>
      <c r="G13" s="37" t="s">
        <v>239</v>
      </c>
      <c r="H13" s="76">
        <f t="shared" ref="H13:H22" si="0">IF($I13=$G13,$G$8,IF($I13=$F13,$F$8,IF($I13=$E13,$E$8,IF($I13=$D13,$D$8,0))))*$C13</f>
        <v>0</v>
      </c>
      <c r="I13" s="22"/>
    </row>
    <row r="14" spans="1:26" ht="30" customHeight="1" x14ac:dyDescent="0.5">
      <c r="A14" s="16" t="s">
        <v>12</v>
      </c>
      <c r="B14" s="32" t="s">
        <v>223</v>
      </c>
      <c r="C14" s="4">
        <v>1</v>
      </c>
      <c r="D14" s="37" t="s">
        <v>236</v>
      </c>
      <c r="E14" s="36" t="s">
        <v>237</v>
      </c>
      <c r="F14" s="36" t="s">
        <v>238</v>
      </c>
      <c r="G14" s="37" t="s">
        <v>239</v>
      </c>
      <c r="H14" s="76">
        <f t="shared" si="0"/>
        <v>0</v>
      </c>
      <c r="I14" s="22"/>
    </row>
    <row r="15" spans="1:26" ht="30" customHeight="1" x14ac:dyDescent="0.5">
      <c r="A15" s="16" t="s">
        <v>13</v>
      </c>
      <c r="B15" s="32" t="s">
        <v>224</v>
      </c>
      <c r="C15" s="4">
        <v>1</v>
      </c>
      <c r="D15" s="36" t="s">
        <v>240</v>
      </c>
      <c r="E15" s="37" t="s">
        <v>241</v>
      </c>
      <c r="F15" s="37" t="s">
        <v>242</v>
      </c>
      <c r="G15" s="37" t="s">
        <v>243</v>
      </c>
      <c r="H15" s="76">
        <f t="shared" si="0"/>
        <v>0</v>
      </c>
      <c r="I15" s="22"/>
    </row>
    <row r="16" spans="1:26" ht="30" customHeight="1" x14ac:dyDescent="0.5">
      <c r="A16" s="16" t="s">
        <v>14</v>
      </c>
      <c r="B16" s="32" t="s">
        <v>225</v>
      </c>
      <c r="C16" s="4">
        <v>2</v>
      </c>
      <c r="D16" s="54" t="s">
        <v>55</v>
      </c>
      <c r="E16" s="54" t="s">
        <v>55</v>
      </c>
      <c r="F16" s="36" t="s">
        <v>244</v>
      </c>
      <c r="G16" s="54" t="s">
        <v>55</v>
      </c>
      <c r="H16" s="76">
        <f t="shared" si="0"/>
        <v>0</v>
      </c>
      <c r="I16" s="24"/>
    </row>
    <row r="17" spans="1:9" ht="30" customHeight="1" x14ac:dyDescent="0.5">
      <c r="A17" s="16" t="s">
        <v>15</v>
      </c>
      <c r="B17" s="32" t="s">
        <v>228</v>
      </c>
      <c r="C17" s="4">
        <v>2</v>
      </c>
      <c r="D17" s="54" t="s">
        <v>55</v>
      </c>
      <c r="E17" s="54" t="s">
        <v>55</v>
      </c>
      <c r="F17" s="36" t="s">
        <v>244</v>
      </c>
      <c r="G17" s="54" t="s">
        <v>55</v>
      </c>
      <c r="H17" s="76">
        <f t="shared" si="0"/>
        <v>0</v>
      </c>
      <c r="I17" s="22"/>
    </row>
    <row r="18" spans="1:9" ht="30" customHeight="1" x14ac:dyDescent="0.5">
      <c r="A18" s="16" t="s">
        <v>16</v>
      </c>
      <c r="B18" s="32" t="s">
        <v>226</v>
      </c>
      <c r="C18" s="4">
        <v>2</v>
      </c>
      <c r="D18" s="54" t="s">
        <v>55</v>
      </c>
      <c r="E18" s="54" t="s">
        <v>55</v>
      </c>
      <c r="F18" s="36" t="s">
        <v>244</v>
      </c>
      <c r="G18" s="54" t="s">
        <v>55</v>
      </c>
      <c r="H18" s="76">
        <f t="shared" si="0"/>
        <v>0</v>
      </c>
      <c r="I18" s="25"/>
    </row>
    <row r="19" spans="1:9" ht="30" customHeight="1" x14ac:dyDescent="0.5">
      <c r="A19" s="16" t="s">
        <v>17</v>
      </c>
      <c r="B19" s="32" t="s">
        <v>40</v>
      </c>
      <c r="C19" s="4">
        <v>2</v>
      </c>
      <c r="D19" s="36" t="s">
        <v>244</v>
      </c>
      <c r="E19" s="54" t="s">
        <v>55</v>
      </c>
      <c r="F19" s="54" t="s">
        <v>55</v>
      </c>
      <c r="G19" s="54" t="s">
        <v>55</v>
      </c>
      <c r="H19" s="76">
        <f t="shared" si="0"/>
        <v>0</v>
      </c>
      <c r="I19" s="25"/>
    </row>
    <row r="20" spans="1:9" ht="30" customHeight="1" x14ac:dyDescent="0.5">
      <c r="A20" s="16" t="s">
        <v>18</v>
      </c>
      <c r="B20" s="32" t="s">
        <v>227</v>
      </c>
      <c r="C20" s="4">
        <v>2</v>
      </c>
      <c r="D20" s="36" t="s">
        <v>244</v>
      </c>
      <c r="E20" s="54" t="s">
        <v>55</v>
      </c>
      <c r="F20" s="54" t="s">
        <v>55</v>
      </c>
      <c r="G20" s="54" t="s">
        <v>55</v>
      </c>
      <c r="H20" s="76">
        <f t="shared" si="0"/>
        <v>0</v>
      </c>
      <c r="I20" s="22"/>
    </row>
    <row r="21" spans="1:9" ht="30" customHeight="1" x14ac:dyDescent="0.5">
      <c r="A21" s="16" t="s">
        <v>19</v>
      </c>
      <c r="B21" s="32" t="s">
        <v>229</v>
      </c>
      <c r="C21" s="4">
        <v>2</v>
      </c>
      <c r="D21" s="36" t="s">
        <v>244</v>
      </c>
      <c r="E21" s="54" t="s">
        <v>55</v>
      </c>
      <c r="F21" s="54" t="s">
        <v>55</v>
      </c>
      <c r="G21" s="54" t="s">
        <v>55</v>
      </c>
      <c r="H21" s="76">
        <f t="shared" si="0"/>
        <v>0</v>
      </c>
      <c r="I21" s="25"/>
    </row>
    <row r="22" spans="1:9" ht="30" customHeight="1" x14ac:dyDescent="0.5">
      <c r="A22" s="16" t="s">
        <v>20</v>
      </c>
      <c r="B22" s="32" t="s">
        <v>230</v>
      </c>
      <c r="C22" s="4">
        <v>2</v>
      </c>
      <c r="D22" s="36" t="s">
        <v>244</v>
      </c>
      <c r="E22" s="54" t="s">
        <v>55</v>
      </c>
      <c r="F22" s="54" t="s">
        <v>55</v>
      </c>
      <c r="G22" s="54" t="s">
        <v>55</v>
      </c>
      <c r="H22" s="76">
        <f t="shared" si="0"/>
        <v>0</v>
      </c>
      <c r="I22" s="25"/>
    </row>
    <row r="23" spans="1:9" ht="30" customHeight="1" x14ac:dyDescent="0.5">
      <c r="A23" s="34" t="s">
        <v>21</v>
      </c>
      <c r="B23" s="35" t="s">
        <v>231</v>
      </c>
      <c r="C23" s="6">
        <v>2</v>
      </c>
      <c r="D23" s="54" t="s">
        <v>55</v>
      </c>
      <c r="E23" s="54" t="s">
        <v>55</v>
      </c>
      <c r="F23" s="36" t="s">
        <v>244</v>
      </c>
      <c r="G23" s="54" t="s">
        <v>55</v>
      </c>
      <c r="H23" s="79">
        <f t="shared" ref="H23:H24" si="1">IF($I23=$G23,$G$8,IF($I23=$F23,$F$8,IF($I23=$E23,$E$8,IF($I23=$D23,$D$8,0))))*$C23</f>
        <v>0</v>
      </c>
      <c r="I23" s="22"/>
    </row>
    <row r="24" spans="1:9" ht="30" customHeight="1" x14ac:dyDescent="0.5">
      <c r="A24" s="34" t="s">
        <v>22</v>
      </c>
      <c r="B24" s="35" t="s">
        <v>232</v>
      </c>
      <c r="C24" s="6">
        <v>2</v>
      </c>
      <c r="D24" s="54" t="s">
        <v>55</v>
      </c>
      <c r="E24" s="54" t="s">
        <v>55</v>
      </c>
      <c r="F24" s="36" t="s">
        <v>244</v>
      </c>
      <c r="G24" s="54" t="s">
        <v>55</v>
      </c>
      <c r="H24" s="79">
        <f t="shared" si="1"/>
        <v>0</v>
      </c>
      <c r="I24" s="22"/>
    </row>
    <row r="25" spans="1:9" ht="30" customHeight="1" thickBot="1" x14ac:dyDescent="0.55000000000000004">
      <c r="A25" s="17" t="s">
        <v>23</v>
      </c>
      <c r="B25" s="33" t="s">
        <v>233</v>
      </c>
      <c r="C25" s="19">
        <v>1</v>
      </c>
      <c r="D25" s="53">
        <f>I25</f>
        <v>0</v>
      </c>
      <c r="E25" s="123" t="s">
        <v>245</v>
      </c>
      <c r="F25" s="123"/>
      <c r="G25" s="124"/>
      <c r="H25" s="80">
        <f>I25*C25*D8</f>
        <v>0</v>
      </c>
      <c r="I25" s="52"/>
    </row>
    <row r="26" spans="1:9" ht="12" customHeight="1" thickBot="1" x14ac:dyDescent="0.55000000000000004"/>
    <row r="27" spans="1:9" ht="30" customHeight="1" thickBot="1" x14ac:dyDescent="0.55000000000000004">
      <c r="E27" s="90" t="s">
        <v>234</v>
      </c>
      <c r="F27" s="91"/>
      <c r="G27" s="77" t="str">
        <f>SUM(H12:H25)&amp;" ポイント"</f>
        <v>0 ポイント</v>
      </c>
      <c r="I27" s="5"/>
    </row>
  </sheetData>
  <sheetProtection algorithmName="SHA-512" hashValue="btneeUTSvQXCX9TSViThagOZntqocFMWLztcrKcXyvBeUrdJZNikcQYlbeFa4iMWHUxaYSudwnL8Hw+OUcjj7A==" saltValue="UAJZC3qmej2Z7zVDec44Gw==" spinCount="100000" sheet="1" objects="1" scenarios="1"/>
  <mergeCells count="11">
    <mergeCell ref="I9:I11"/>
    <mergeCell ref="E27:F27"/>
    <mergeCell ref="E25:G25"/>
    <mergeCell ref="G3:H3"/>
    <mergeCell ref="B4:G4"/>
    <mergeCell ref="C7:H7"/>
    <mergeCell ref="A9:B11"/>
    <mergeCell ref="C9:C11"/>
    <mergeCell ref="D9:G9"/>
    <mergeCell ref="H9:H11"/>
    <mergeCell ref="B5:H5"/>
  </mergeCells>
  <phoneticPr fontId="2"/>
  <conditionalFormatting sqref="G3:H3">
    <cfRule type="expression" dxfId="224" priority="70">
      <formula>$G$3&lt;&gt;""</formula>
    </cfRule>
  </conditionalFormatting>
  <conditionalFormatting sqref="C7:H7">
    <cfRule type="expression" dxfId="223" priority="69">
      <formula>$C$7&lt;&gt;""</formula>
    </cfRule>
  </conditionalFormatting>
  <conditionalFormatting sqref="D12">
    <cfRule type="expression" dxfId="222" priority="26">
      <formula>$I$12=$D$12</formula>
    </cfRule>
  </conditionalFormatting>
  <conditionalFormatting sqref="E12">
    <cfRule type="expression" dxfId="221" priority="25">
      <formula>$I$12=$E$12</formula>
    </cfRule>
  </conditionalFormatting>
  <conditionalFormatting sqref="F12">
    <cfRule type="expression" dxfId="220" priority="24">
      <formula>$I$12=$F$12</formula>
    </cfRule>
  </conditionalFormatting>
  <conditionalFormatting sqref="G12">
    <cfRule type="expression" dxfId="219" priority="23">
      <formula>$I$12=$G$12</formula>
    </cfRule>
  </conditionalFormatting>
  <conditionalFormatting sqref="D13">
    <cfRule type="expression" dxfId="218" priority="22">
      <formula>$I$13=$D$13</formula>
    </cfRule>
  </conditionalFormatting>
  <conditionalFormatting sqref="E13">
    <cfRule type="expression" dxfId="217" priority="21">
      <formula>$I$13=$E$13</formula>
    </cfRule>
  </conditionalFormatting>
  <conditionalFormatting sqref="F13">
    <cfRule type="expression" dxfId="216" priority="20">
      <formula>$I$13=$F$13</formula>
    </cfRule>
  </conditionalFormatting>
  <conditionalFormatting sqref="G13">
    <cfRule type="expression" dxfId="215" priority="19">
      <formula>$I$13=$G$13</formula>
    </cfRule>
  </conditionalFormatting>
  <conditionalFormatting sqref="D14">
    <cfRule type="expression" dxfId="214" priority="18">
      <formula>$I$14=$D$14</formula>
    </cfRule>
  </conditionalFormatting>
  <conditionalFormatting sqref="E14">
    <cfRule type="expression" dxfId="213" priority="17">
      <formula>$I$14=$E$14</formula>
    </cfRule>
  </conditionalFormatting>
  <conditionalFormatting sqref="F14">
    <cfRule type="expression" dxfId="212" priority="16">
      <formula>$I$14=$F$14</formula>
    </cfRule>
  </conditionalFormatting>
  <conditionalFormatting sqref="G14">
    <cfRule type="expression" dxfId="211" priority="15">
      <formula>$I$14=$G$14</formula>
    </cfRule>
  </conditionalFormatting>
  <conditionalFormatting sqref="D15">
    <cfRule type="expression" dxfId="210" priority="14">
      <formula>$I$15=$D$15</formula>
    </cfRule>
  </conditionalFormatting>
  <conditionalFormatting sqref="E15">
    <cfRule type="expression" dxfId="209" priority="13">
      <formula>$I$15=$E$15</formula>
    </cfRule>
  </conditionalFormatting>
  <conditionalFormatting sqref="F15">
    <cfRule type="expression" dxfId="208" priority="12">
      <formula>$I$15=$F$15</formula>
    </cfRule>
  </conditionalFormatting>
  <conditionalFormatting sqref="G15">
    <cfRule type="expression" dxfId="207" priority="11">
      <formula>$I$15=$G$15</formula>
    </cfRule>
  </conditionalFormatting>
  <conditionalFormatting sqref="F16">
    <cfRule type="expression" dxfId="206" priority="10">
      <formula>$I$16=$F$16</formula>
    </cfRule>
  </conditionalFormatting>
  <conditionalFormatting sqref="F17">
    <cfRule type="expression" dxfId="205" priority="9">
      <formula>$I$17=$F$17</formula>
    </cfRule>
  </conditionalFormatting>
  <conditionalFormatting sqref="F18">
    <cfRule type="expression" dxfId="204" priority="8">
      <formula>$I$18=$F$18</formula>
    </cfRule>
  </conditionalFormatting>
  <conditionalFormatting sqref="D19">
    <cfRule type="expression" dxfId="203" priority="7">
      <formula>$I$19=$D$19</formula>
    </cfRule>
  </conditionalFormatting>
  <conditionalFormatting sqref="D20">
    <cfRule type="expression" dxfId="202" priority="6">
      <formula>$I$20=$D$20</formula>
    </cfRule>
  </conditionalFormatting>
  <conditionalFormatting sqref="D21">
    <cfRule type="expression" dxfId="201" priority="5">
      <formula>$I$21=$D$21</formula>
    </cfRule>
  </conditionalFormatting>
  <conditionalFormatting sqref="D22">
    <cfRule type="expression" dxfId="200" priority="4">
      <formula>$I$22=$D$22</formula>
    </cfRule>
  </conditionalFormatting>
  <conditionalFormatting sqref="F23">
    <cfRule type="expression" dxfId="199" priority="3">
      <formula>$I$23=$F$23</formula>
    </cfRule>
  </conditionalFormatting>
  <conditionalFormatting sqref="F24">
    <cfRule type="expression" dxfId="198" priority="2">
      <formula>$I$24=$F$24</formula>
    </cfRule>
  </conditionalFormatting>
  <conditionalFormatting sqref="D25">
    <cfRule type="expression" dxfId="197" priority="1">
      <formula>$I$25&lt;&gt;""</formula>
    </cfRule>
  </conditionalFormatting>
  <dataValidations count="16">
    <dataValidation type="date" imeMode="disabled" allowBlank="1" showInputMessage="1" showErrorMessage="1" prompt="YYYY/MM/DD形式にて入力してください。_x000a_（例）2024/12/11" sqref="G3:H3" xr:uid="{E9C98686-78A8-478D-BB4F-E46B88D40D1C}">
      <formula1>45637</formula1>
      <formula2>73050</formula2>
    </dataValidation>
    <dataValidation type="list" imeMode="disabled" operator="greaterThanOrEqual" allowBlank="1" showInputMessage="1" showErrorMessage="1" sqref="I16" xr:uid="{CE28C77D-B2D1-4114-AD49-10EFAF8E950C}">
      <formula1>$F$16</formula1>
    </dataValidation>
    <dataValidation type="list" imeMode="disabled" operator="greaterThanOrEqual" allowBlank="1" showInputMessage="1" showErrorMessage="1" sqref="I19" xr:uid="{85C448AB-ED00-4260-A574-CDA381B0F4B3}">
      <formula1>$D$19</formula1>
    </dataValidation>
    <dataValidation type="whole" operator="greaterThanOrEqual" allowBlank="1" showInputMessage="1" showErrorMessage="1" errorTitle="入力値エラー" error="0以上の整数値を入力してください" prompt="0以上の整数値を入力してください" sqref="I25" xr:uid="{9694B59C-43D1-41E5-A40C-3F353529FBCB}">
      <formula1>0</formula1>
    </dataValidation>
    <dataValidation type="list" allowBlank="1" showInputMessage="1" showErrorMessage="1" sqref="I20" xr:uid="{61045D1A-C965-4D65-9D53-C99D5C8B15D5}">
      <formula1>$D$20</formula1>
    </dataValidation>
    <dataValidation type="list" showInputMessage="1" showErrorMessage="1" sqref="I17" xr:uid="{2819400E-821B-4E50-AC3F-083DF134DDE2}">
      <formula1>$F$17</formula1>
    </dataValidation>
    <dataValidation type="list" allowBlank="1" showInputMessage="1" showErrorMessage="1" sqref="I15" xr:uid="{3B5D24C2-D555-4255-8988-DF0B762D4F97}">
      <formula1>$D$15:$G$15</formula1>
    </dataValidation>
    <dataValidation type="list" allowBlank="1" showInputMessage="1" showErrorMessage="1" sqref="I14" xr:uid="{71C281D7-F4FB-4FF6-8D57-EE70F9AAE1B4}">
      <formula1>$D$14:$G$14</formula1>
    </dataValidation>
    <dataValidation type="list" allowBlank="1" showInputMessage="1" showErrorMessage="1" sqref="I13" xr:uid="{092ECB57-36AB-4E73-9BD4-A38BAED4C401}">
      <formula1>$D$13:$G$13</formula1>
    </dataValidation>
    <dataValidation type="list" allowBlank="1" showInputMessage="1" showErrorMessage="1" sqref="I12" xr:uid="{AA99A6D8-0FB2-44DD-9C15-953F56C5A6FA}">
      <formula1>$D$12:$G$12</formula1>
    </dataValidation>
    <dataValidation type="list" imeMode="disabled" operator="greaterThanOrEqual" allowBlank="1" showInputMessage="1" showErrorMessage="1" sqref="I18" xr:uid="{945499F4-785F-413A-94E7-A21096749B8E}">
      <formula1>$F$18</formula1>
    </dataValidation>
    <dataValidation type="list" allowBlank="1" showInputMessage="1" showErrorMessage="1" sqref="I23" xr:uid="{4DD98385-98FF-4D91-B291-E4F14974502D}">
      <formula1>$F$23</formula1>
    </dataValidation>
    <dataValidation type="list" allowBlank="1" showInputMessage="1" showErrorMessage="1" sqref="I24" xr:uid="{141459BE-1563-41A7-B4EB-86467A6AA050}">
      <formula1>$F$24</formula1>
    </dataValidation>
    <dataValidation type="list" imeMode="disabled" operator="greaterThanOrEqual" allowBlank="1" showInputMessage="1" showErrorMessage="1" sqref="I22" xr:uid="{A2D35D34-3C03-4C8B-903D-45AF808F1CFD}">
      <formula1>$D$22</formula1>
    </dataValidation>
    <dataValidation imeMode="hiragana" allowBlank="1" showInputMessage="1" showErrorMessage="1" sqref="C7:H7" xr:uid="{6C44849A-6DB7-4D60-A073-46865BD2CFBF}"/>
    <dataValidation type="list" imeMode="disabled" operator="greaterThanOrEqual" allowBlank="1" showInputMessage="1" showErrorMessage="1" sqref="I21" xr:uid="{9DB88438-7198-48B4-97AD-C49EBDB5A71E}">
      <formula1>$D$21</formula1>
    </dataValidation>
  </dataValidations>
  <pageMargins left="0.59055118110236227" right="0.31496062992125984" top="0.59055118110236227" bottom="0.70866141732283472" header="0" footer="0"/>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4FBC97-A9E8-4489-ADC7-631CEECB67A2}">
  <dimension ref="A1:Z34"/>
  <sheetViews>
    <sheetView showGridLines="0" showRowColHeaders="0" zoomScaleNormal="100" workbookViewId="0">
      <selection activeCell="B1" sqref="B1"/>
    </sheetView>
  </sheetViews>
  <sheetFormatPr defaultRowHeight="19.95" customHeight="1" x14ac:dyDescent="0.5"/>
  <cols>
    <col min="1" max="1" width="4.69921875" style="1" customWidth="1"/>
    <col min="2" max="2" width="16.19921875" style="1" customWidth="1"/>
    <col min="3" max="3" width="4.69921875" style="1" customWidth="1"/>
    <col min="4" max="6" width="13.69921875" style="1" customWidth="1"/>
    <col min="7" max="7" width="13.69921875" style="5" customWidth="1"/>
    <col min="8" max="8" width="4.69921875" style="5" customWidth="1"/>
    <col min="9" max="9" width="20.69921875" style="1" customWidth="1"/>
    <col min="10" max="24" width="8.796875" style="1" customWidth="1"/>
    <col min="25" max="25" width="19.3984375" style="1" customWidth="1"/>
    <col min="26" max="26" width="24.09765625" style="1" bestFit="1" customWidth="1"/>
    <col min="27" max="16384" width="8.796875" style="1"/>
  </cols>
  <sheetData>
    <row r="1" spans="1:26" ht="19.95" customHeight="1" thickBot="1" x14ac:dyDescent="0.55000000000000004">
      <c r="B1" s="1" t="s">
        <v>252</v>
      </c>
      <c r="G1" s="9"/>
      <c r="H1" s="9" t="s">
        <v>60</v>
      </c>
    </row>
    <row r="2" spans="1:26" ht="19.95" customHeight="1" thickBot="1" x14ac:dyDescent="0.55000000000000004">
      <c r="F2" s="14" t="s">
        <v>61</v>
      </c>
      <c r="G2" s="21"/>
      <c r="H2" s="1"/>
      <c r="I2" s="5"/>
    </row>
    <row r="3" spans="1:26" ht="19.95" customHeight="1" x14ac:dyDescent="0.5">
      <c r="F3" s="9" t="s">
        <v>62</v>
      </c>
      <c r="G3" s="96"/>
      <c r="H3" s="96"/>
      <c r="I3" s="5"/>
    </row>
    <row r="4" spans="1:26" ht="30" customHeight="1" x14ac:dyDescent="0.5">
      <c r="B4" s="85" t="s">
        <v>253</v>
      </c>
      <c r="C4" s="85"/>
      <c r="D4" s="85"/>
      <c r="E4" s="85"/>
      <c r="F4" s="85"/>
      <c r="G4" s="85"/>
    </row>
    <row r="5" spans="1:26" ht="30" customHeight="1" x14ac:dyDescent="0.5">
      <c r="B5" s="83" t="s">
        <v>308</v>
      </c>
      <c r="C5" s="83"/>
      <c r="D5" s="83"/>
      <c r="E5" s="83"/>
      <c r="F5" s="83"/>
      <c r="G5" s="83"/>
      <c r="H5" s="83"/>
    </row>
    <row r="6" spans="1:26" ht="12" customHeight="1" x14ac:dyDescent="0.5"/>
    <row r="7" spans="1:26" ht="36" customHeight="1" thickBot="1" x14ac:dyDescent="0.2">
      <c r="B7" s="15" t="s">
        <v>2</v>
      </c>
      <c r="C7" s="118"/>
      <c r="D7" s="118"/>
      <c r="E7" s="118"/>
      <c r="F7" s="118"/>
      <c r="G7" s="118"/>
      <c r="H7" s="118"/>
    </row>
    <row r="8" spans="1:26" s="45" customFormat="1" ht="24" customHeight="1" thickBot="1" x14ac:dyDescent="0.55000000000000004">
      <c r="D8" s="46">
        <v>1</v>
      </c>
      <c r="E8" s="46">
        <v>3</v>
      </c>
      <c r="F8" s="46">
        <v>5</v>
      </c>
      <c r="G8" s="46">
        <v>8</v>
      </c>
      <c r="H8" s="47"/>
    </row>
    <row r="9" spans="1:26" ht="19.95" customHeight="1" x14ac:dyDescent="0.5">
      <c r="A9" s="103" t="s">
        <v>3</v>
      </c>
      <c r="B9" s="104"/>
      <c r="C9" s="112" t="s">
        <v>67</v>
      </c>
      <c r="D9" s="121" t="s">
        <v>4</v>
      </c>
      <c r="E9" s="104"/>
      <c r="F9" s="104"/>
      <c r="G9" s="105"/>
      <c r="H9" s="100" t="s">
        <v>6</v>
      </c>
      <c r="I9" s="120" t="s">
        <v>5</v>
      </c>
    </row>
    <row r="10" spans="1:26" ht="19.95" customHeight="1" x14ac:dyDescent="0.5">
      <c r="A10" s="106"/>
      <c r="B10" s="107"/>
      <c r="C10" s="113"/>
      <c r="D10" s="6" t="s">
        <v>7</v>
      </c>
      <c r="E10" s="6" t="s">
        <v>8</v>
      </c>
      <c r="F10" s="6" t="s">
        <v>9</v>
      </c>
      <c r="G10" s="6" t="s">
        <v>105</v>
      </c>
      <c r="H10" s="101"/>
      <c r="I10" s="108"/>
    </row>
    <row r="11" spans="1:26" ht="19.95" customHeight="1" x14ac:dyDescent="0.5">
      <c r="A11" s="109"/>
      <c r="B11" s="110"/>
      <c r="C11" s="114"/>
      <c r="D11" s="7" t="s">
        <v>68</v>
      </c>
      <c r="E11" s="7" t="s">
        <v>70</v>
      </c>
      <c r="F11" s="7" t="s">
        <v>176</v>
      </c>
      <c r="G11" s="7" t="s">
        <v>177</v>
      </c>
      <c r="H11" s="102"/>
      <c r="I11" s="111"/>
    </row>
    <row r="12" spans="1:26" ht="30" customHeight="1" x14ac:dyDescent="0.5">
      <c r="A12" s="16" t="s">
        <v>10</v>
      </c>
      <c r="B12" s="32" t="s">
        <v>106</v>
      </c>
      <c r="C12" s="4">
        <v>2</v>
      </c>
      <c r="D12" s="36" t="s">
        <v>129</v>
      </c>
      <c r="E12" s="36" t="s">
        <v>130</v>
      </c>
      <c r="F12" s="36" t="s">
        <v>131</v>
      </c>
      <c r="G12" s="48" t="s">
        <v>55</v>
      </c>
      <c r="H12" s="76">
        <f>IF($I12=$G12,$G$8,IF($I12=$F12,$F$8,IF($I12=$E12,$E$8,IF($I12=$D12,$D$8,0))))*$C12</f>
        <v>0</v>
      </c>
      <c r="I12" s="22"/>
      <c r="Z12" s="2"/>
    </row>
    <row r="13" spans="1:26" ht="30" customHeight="1" x14ac:dyDescent="0.5">
      <c r="A13" s="16" t="s">
        <v>11</v>
      </c>
      <c r="B13" s="32" t="s">
        <v>108</v>
      </c>
      <c r="C13" s="4">
        <v>1</v>
      </c>
      <c r="D13" s="48" t="s">
        <v>55</v>
      </c>
      <c r="E13" s="36" t="s">
        <v>133</v>
      </c>
      <c r="F13" s="36" t="s">
        <v>134</v>
      </c>
      <c r="G13" s="48" t="s">
        <v>55</v>
      </c>
      <c r="H13" s="76">
        <f t="shared" ref="H13:H24" si="0">IF($I13=$G13,$G$8,IF($I13=$F13,$F$8,IF($I13=$E13,$E$8,IF($I13=$D13,$D$8,0))))*$C13</f>
        <v>0</v>
      </c>
      <c r="I13" s="22"/>
    </row>
    <row r="14" spans="1:26" ht="30" customHeight="1" x14ac:dyDescent="0.5">
      <c r="A14" s="16" t="s">
        <v>12</v>
      </c>
      <c r="B14" s="32" t="s">
        <v>254</v>
      </c>
      <c r="C14" s="4">
        <v>1</v>
      </c>
      <c r="D14" s="48" t="s">
        <v>55</v>
      </c>
      <c r="E14" s="36" t="s">
        <v>142</v>
      </c>
      <c r="F14" s="48" t="s">
        <v>55</v>
      </c>
      <c r="G14" s="48" t="s">
        <v>55</v>
      </c>
      <c r="H14" s="76">
        <f t="shared" si="0"/>
        <v>0</v>
      </c>
      <c r="I14" s="22"/>
    </row>
    <row r="15" spans="1:26" ht="40.049999999999997" customHeight="1" x14ac:dyDescent="0.5">
      <c r="A15" s="16" t="s">
        <v>13</v>
      </c>
      <c r="B15" s="32" t="s">
        <v>113</v>
      </c>
      <c r="C15" s="4">
        <v>1</v>
      </c>
      <c r="D15" s="48" t="s">
        <v>55</v>
      </c>
      <c r="E15" s="37" t="s">
        <v>270</v>
      </c>
      <c r="F15" s="37" t="s">
        <v>271</v>
      </c>
      <c r="G15" s="37" t="s">
        <v>272</v>
      </c>
      <c r="H15" s="76">
        <f t="shared" si="0"/>
        <v>0</v>
      </c>
      <c r="I15" s="22"/>
    </row>
    <row r="16" spans="1:26" ht="30" customHeight="1" x14ac:dyDescent="0.5">
      <c r="A16" s="16" t="s">
        <v>14</v>
      </c>
      <c r="B16" s="32" t="s">
        <v>255</v>
      </c>
      <c r="C16" s="4">
        <v>1</v>
      </c>
      <c r="D16" s="51" t="s">
        <v>273</v>
      </c>
      <c r="E16" s="51" t="s">
        <v>150</v>
      </c>
      <c r="F16" s="36" t="s">
        <v>151</v>
      </c>
      <c r="G16" s="48" t="s">
        <v>55</v>
      </c>
      <c r="H16" s="76">
        <f t="shared" si="0"/>
        <v>0</v>
      </c>
      <c r="I16" s="24"/>
    </row>
    <row r="17" spans="1:9" ht="30" customHeight="1" x14ac:dyDescent="0.5">
      <c r="A17" s="16" t="s">
        <v>15</v>
      </c>
      <c r="B17" s="32" t="s">
        <v>256</v>
      </c>
      <c r="C17" s="4">
        <v>1</v>
      </c>
      <c r="D17" s="51" t="s">
        <v>274</v>
      </c>
      <c r="E17" s="51" t="s">
        <v>275</v>
      </c>
      <c r="F17" s="36" t="s">
        <v>158</v>
      </c>
      <c r="G17" s="51" t="s">
        <v>235</v>
      </c>
      <c r="H17" s="76">
        <f t="shared" si="0"/>
        <v>0</v>
      </c>
      <c r="I17" s="22"/>
    </row>
    <row r="18" spans="1:9" ht="30" customHeight="1" x14ac:dyDescent="0.5">
      <c r="A18" s="16" t="s">
        <v>16</v>
      </c>
      <c r="B18" s="32" t="s">
        <v>257</v>
      </c>
      <c r="C18" s="4">
        <v>2</v>
      </c>
      <c r="D18" s="51" t="s">
        <v>276</v>
      </c>
      <c r="E18" s="51" t="s">
        <v>277</v>
      </c>
      <c r="F18" s="36" t="s">
        <v>278</v>
      </c>
      <c r="G18" s="51" t="s">
        <v>279</v>
      </c>
      <c r="H18" s="81">
        <f t="shared" si="0"/>
        <v>0</v>
      </c>
      <c r="I18" s="25"/>
    </row>
    <row r="19" spans="1:9" ht="30" customHeight="1" x14ac:dyDescent="0.5">
      <c r="A19" s="16" t="s">
        <v>17</v>
      </c>
      <c r="B19" s="32" t="s">
        <v>258</v>
      </c>
      <c r="C19" s="4">
        <v>2</v>
      </c>
      <c r="D19" s="36" t="s">
        <v>129</v>
      </c>
      <c r="E19" s="51" t="s">
        <v>280</v>
      </c>
      <c r="F19" s="51" t="s">
        <v>281</v>
      </c>
      <c r="G19" s="48" t="s">
        <v>55</v>
      </c>
      <c r="H19" s="76">
        <f t="shared" si="0"/>
        <v>0</v>
      </c>
      <c r="I19" s="25"/>
    </row>
    <row r="20" spans="1:9" ht="30" customHeight="1" x14ac:dyDescent="0.5">
      <c r="A20" s="16" t="s">
        <v>18</v>
      </c>
      <c r="B20" s="32" t="s">
        <v>259</v>
      </c>
      <c r="C20" s="4">
        <v>3</v>
      </c>
      <c r="D20" s="40">
        <f>I20</f>
        <v>0</v>
      </c>
      <c r="E20" s="54"/>
      <c r="F20" s="54"/>
      <c r="G20" s="54"/>
      <c r="H20" s="76">
        <f>$D20*$C20*$D$8</f>
        <v>0</v>
      </c>
      <c r="I20" s="25"/>
    </row>
    <row r="21" spans="1:9" ht="30" customHeight="1" x14ac:dyDescent="0.5">
      <c r="A21" s="16" t="s">
        <v>19</v>
      </c>
      <c r="B21" s="32" t="s">
        <v>260</v>
      </c>
      <c r="C21" s="4">
        <v>2</v>
      </c>
      <c r="D21" s="36" t="s">
        <v>282</v>
      </c>
      <c r="E21" s="51" t="s">
        <v>283</v>
      </c>
      <c r="F21" s="51" t="s">
        <v>284</v>
      </c>
      <c r="G21" s="48" t="s">
        <v>55</v>
      </c>
      <c r="H21" s="76">
        <f t="shared" si="0"/>
        <v>0</v>
      </c>
      <c r="I21" s="25"/>
    </row>
    <row r="22" spans="1:9" ht="30" customHeight="1" x14ac:dyDescent="0.5">
      <c r="A22" s="16" t="s">
        <v>20</v>
      </c>
      <c r="B22" s="32" t="s">
        <v>261</v>
      </c>
      <c r="C22" s="4">
        <v>2</v>
      </c>
      <c r="D22" s="48" t="s">
        <v>55</v>
      </c>
      <c r="E22" s="51" t="s">
        <v>166</v>
      </c>
      <c r="F22" s="51" t="s">
        <v>167</v>
      </c>
      <c r="G22" s="48" t="s">
        <v>55</v>
      </c>
      <c r="H22" s="76">
        <f t="shared" si="0"/>
        <v>0</v>
      </c>
      <c r="I22" s="25"/>
    </row>
    <row r="23" spans="1:9" ht="30" customHeight="1" x14ac:dyDescent="0.5">
      <c r="A23" s="34" t="s">
        <v>21</v>
      </c>
      <c r="B23" s="35" t="s">
        <v>262</v>
      </c>
      <c r="C23" s="6">
        <v>3</v>
      </c>
      <c r="D23" s="51" t="s">
        <v>285</v>
      </c>
      <c r="E23" s="51" t="s">
        <v>286</v>
      </c>
      <c r="F23" s="36" t="s">
        <v>287</v>
      </c>
      <c r="G23" s="48" t="s">
        <v>55</v>
      </c>
      <c r="H23" s="79">
        <f t="shared" si="0"/>
        <v>0</v>
      </c>
      <c r="I23" s="22"/>
    </row>
    <row r="24" spans="1:9" ht="30" customHeight="1" x14ac:dyDescent="0.5">
      <c r="A24" s="34" t="s">
        <v>22</v>
      </c>
      <c r="B24" s="35" t="s">
        <v>263</v>
      </c>
      <c r="C24" s="6">
        <v>2</v>
      </c>
      <c r="D24" s="48" t="s">
        <v>55</v>
      </c>
      <c r="E24" s="48" t="s">
        <v>55</v>
      </c>
      <c r="F24" s="36" t="s">
        <v>288</v>
      </c>
      <c r="G24" s="48" t="s">
        <v>55</v>
      </c>
      <c r="H24" s="79">
        <f t="shared" si="0"/>
        <v>0</v>
      </c>
      <c r="I24" s="22"/>
    </row>
    <row r="25" spans="1:9" ht="30" customHeight="1" x14ac:dyDescent="0.5">
      <c r="A25" s="16" t="s">
        <v>23</v>
      </c>
      <c r="B25" s="32" t="s">
        <v>264</v>
      </c>
      <c r="C25" s="4">
        <v>2</v>
      </c>
      <c r="D25" s="44">
        <f>I25</f>
        <v>0</v>
      </c>
      <c r="E25" s="54"/>
      <c r="F25" s="73"/>
      <c r="G25" s="54"/>
      <c r="H25" s="79">
        <f t="shared" ref="H25:H27" si="1">$D25*$C25*$D$8</f>
        <v>0</v>
      </c>
      <c r="I25" s="25"/>
    </row>
    <row r="26" spans="1:9" ht="30" customHeight="1" x14ac:dyDescent="0.5">
      <c r="A26" s="16" t="s">
        <v>24</v>
      </c>
      <c r="B26" s="32" t="s">
        <v>265</v>
      </c>
      <c r="C26" s="4">
        <v>5</v>
      </c>
      <c r="D26" s="44">
        <f>I26</f>
        <v>0</v>
      </c>
      <c r="E26" s="54"/>
      <c r="F26" s="73"/>
      <c r="G26" s="54"/>
      <c r="H26" s="79">
        <f t="shared" si="1"/>
        <v>0</v>
      </c>
      <c r="I26" s="25"/>
    </row>
    <row r="27" spans="1:9" ht="30" customHeight="1" x14ac:dyDescent="0.5">
      <c r="A27" s="16" t="s">
        <v>25</v>
      </c>
      <c r="B27" s="32" t="s">
        <v>121</v>
      </c>
      <c r="C27" s="4">
        <v>5</v>
      </c>
      <c r="D27" s="44">
        <f>I27</f>
        <v>0</v>
      </c>
      <c r="E27" s="54"/>
      <c r="F27" s="73"/>
      <c r="G27" s="54"/>
      <c r="H27" s="79">
        <f t="shared" si="1"/>
        <v>0</v>
      </c>
      <c r="I27" s="25"/>
    </row>
    <row r="28" spans="1:9" ht="30" customHeight="1" x14ac:dyDescent="0.5">
      <c r="A28" s="16" t="s">
        <v>26</v>
      </c>
      <c r="B28" s="32" t="s">
        <v>266</v>
      </c>
      <c r="C28" s="4">
        <v>7</v>
      </c>
      <c r="D28" s="51" t="s">
        <v>289</v>
      </c>
      <c r="E28" s="48" t="s">
        <v>55</v>
      </c>
      <c r="F28" s="48" t="s">
        <v>55</v>
      </c>
      <c r="G28" s="48" t="s">
        <v>55</v>
      </c>
      <c r="H28" s="79">
        <f t="shared" ref="H28:H31" si="2">IF($I28=$G28,$G$8,IF($I28=$F28,$F$8,IF($I28=$E28,$E$8,IF($I28=$D28,$D$8,0))))*$C28</f>
        <v>0</v>
      </c>
      <c r="I28" s="22"/>
    </row>
    <row r="29" spans="1:9" ht="30" customHeight="1" x14ac:dyDescent="0.5">
      <c r="A29" s="16" t="s">
        <v>27</v>
      </c>
      <c r="B29" s="32" t="s">
        <v>126</v>
      </c>
      <c r="C29" s="4">
        <v>5</v>
      </c>
      <c r="D29" s="51" t="s">
        <v>290</v>
      </c>
      <c r="E29" s="51" t="s">
        <v>169</v>
      </c>
      <c r="F29" s="36" t="s">
        <v>291</v>
      </c>
      <c r="G29" s="51" t="s">
        <v>171</v>
      </c>
      <c r="H29" s="79">
        <f t="shared" si="2"/>
        <v>0</v>
      </c>
      <c r="I29" s="22"/>
    </row>
    <row r="30" spans="1:9" ht="30" customHeight="1" x14ac:dyDescent="0.5">
      <c r="A30" s="16" t="s">
        <v>122</v>
      </c>
      <c r="B30" s="32" t="s">
        <v>127</v>
      </c>
      <c r="C30" s="4">
        <v>5</v>
      </c>
      <c r="D30" s="51" t="s">
        <v>292</v>
      </c>
      <c r="E30" s="51" t="s">
        <v>173</v>
      </c>
      <c r="F30" s="36" t="s">
        <v>293</v>
      </c>
      <c r="G30" s="48" t="s">
        <v>55</v>
      </c>
      <c r="H30" s="79">
        <f t="shared" si="2"/>
        <v>0</v>
      </c>
      <c r="I30" s="22"/>
    </row>
    <row r="31" spans="1:9" ht="30" customHeight="1" thickBot="1" x14ac:dyDescent="0.55000000000000004">
      <c r="A31" s="17" t="s">
        <v>123</v>
      </c>
      <c r="B31" s="33" t="s">
        <v>267</v>
      </c>
      <c r="C31" s="19">
        <v>5</v>
      </c>
      <c r="D31" s="55" t="s">
        <v>294</v>
      </c>
      <c r="E31" s="50" t="s">
        <v>55</v>
      </c>
      <c r="F31" s="43" t="s">
        <v>295</v>
      </c>
      <c r="G31" s="50" t="s">
        <v>55</v>
      </c>
      <c r="H31" s="80">
        <f t="shared" si="2"/>
        <v>0</v>
      </c>
      <c r="I31" s="52"/>
    </row>
    <row r="32" spans="1:9" ht="12" customHeight="1" thickBot="1" x14ac:dyDescent="0.55000000000000004"/>
    <row r="33" spans="5:9" ht="30" customHeight="1" thickBot="1" x14ac:dyDescent="0.55000000000000004">
      <c r="E33" s="90" t="s">
        <v>268</v>
      </c>
      <c r="F33" s="91"/>
      <c r="G33" s="77" t="str">
        <f>SUM(H12:H27)&amp;" ポイント"</f>
        <v>0 ポイント</v>
      </c>
      <c r="I33" s="5"/>
    </row>
    <row r="34" spans="5:9" ht="30" customHeight="1" thickBot="1" x14ac:dyDescent="0.55000000000000004">
      <c r="E34" s="90" t="s">
        <v>269</v>
      </c>
      <c r="F34" s="91"/>
      <c r="G34" s="77" t="str">
        <f>SUM(H28:H31)&amp;" ポイント"</f>
        <v>0 ポイント</v>
      </c>
      <c r="I34" s="5"/>
    </row>
  </sheetData>
  <sheetProtection algorithmName="SHA-512" hashValue="NizJtE2w3hwgj0ZoEWBpcRRGERBTV7iTf+MXziRmoA6nszzjLYC20xYO1NCeSLQ5Lvdx/NsRKdxGQuYIasd1Gg==" saltValue="sqyFfGGsP1z3JdKLwNhEcA==" spinCount="100000" sheet="1" objects="1" scenarios="1"/>
  <mergeCells count="11">
    <mergeCell ref="I9:I11"/>
    <mergeCell ref="E33:F33"/>
    <mergeCell ref="E34:F34"/>
    <mergeCell ref="G3:H3"/>
    <mergeCell ref="B4:G4"/>
    <mergeCell ref="C7:H7"/>
    <mergeCell ref="A9:B11"/>
    <mergeCell ref="C9:C11"/>
    <mergeCell ref="D9:G9"/>
    <mergeCell ref="H9:H11"/>
    <mergeCell ref="B5:H5"/>
  </mergeCells>
  <phoneticPr fontId="2"/>
  <conditionalFormatting sqref="G3:H3">
    <cfRule type="expression" dxfId="196" priority="74">
      <formula>$G$3&lt;&gt;""</formula>
    </cfRule>
  </conditionalFormatting>
  <conditionalFormatting sqref="C7:H7">
    <cfRule type="expression" dxfId="195" priority="73">
      <formula>$C$7&lt;&gt;""</formula>
    </cfRule>
  </conditionalFormatting>
  <conditionalFormatting sqref="D12">
    <cfRule type="expression" dxfId="194" priority="46">
      <formula>$I$12=$D$12</formula>
    </cfRule>
  </conditionalFormatting>
  <conditionalFormatting sqref="E12">
    <cfRule type="expression" dxfId="193" priority="45">
      <formula>$I$12=$E$12</formula>
    </cfRule>
  </conditionalFormatting>
  <conditionalFormatting sqref="F12">
    <cfRule type="expression" dxfId="192" priority="44">
      <formula>$I$12=$F$12</formula>
    </cfRule>
  </conditionalFormatting>
  <conditionalFormatting sqref="E13">
    <cfRule type="expression" dxfId="191" priority="43">
      <formula>$I$13=$E$13</formula>
    </cfRule>
  </conditionalFormatting>
  <conditionalFormatting sqref="F13">
    <cfRule type="expression" dxfId="190" priority="42">
      <formula>$I$13=$F$13</formula>
    </cfRule>
  </conditionalFormatting>
  <conditionalFormatting sqref="E14">
    <cfRule type="expression" dxfId="189" priority="41">
      <formula>$I$14=$E$14</formula>
    </cfRule>
  </conditionalFormatting>
  <conditionalFormatting sqref="E15">
    <cfRule type="expression" dxfId="188" priority="40">
      <formula>$I$15=$E$15</formula>
    </cfRule>
  </conditionalFormatting>
  <conditionalFormatting sqref="F15">
    <cfRule type="expression" dxfId="187" priority="39">
      <formula>$I$15=$F$15</formula>
    </cfRule>
  </conditionalFormatting>
  <conditionalFormatting sqref="G15">
    <cfRule type="expression" dxfId="186" priority="38">
      <formula>$I$15=$G$15</formula>
    </cfRule>
  </conditionalFormatting>
  <conditionalFormatting sqref="D16">
    <cfRule type="expression" dxfId="185" priority="37">
      <formula>$I$16=$D$16</formula>
    </cfRule>
  </conditionalFormatting>
  <conditionalFormatting sqref="E16">
    <cfRule type="expression" dxfId="184" priority="36">
      <formula>$I$16=$E$16</formula>
    </cfRule>
  </conditionalFormatting>
  <conditionalFormatting sqref="F16">
    <cfRule type="expression" dxfId="183" priority="35">
      <formula>$I$16=$F$16</formula>
    </cfRule>
  </conditionalFormatting>
  <conditionalFormatting sqref="D17">
    <cfRule type="expression" dxfId="182" priority="34">
      <formula>$I$17=$D$17</formula>
    </cfRule>
  </conditionalFormatting>
  <conditionalFormatting sqref="E17">
    <cfRule type="expression" dxfId="181" priority="33">
      <formula>$I$17=$E$17</formula>
    </cfRule>
  </conditionalFormatting>
  <conditionalFormatting sqref="F17">
    <cfRule type="expression" dxfId="180" priority="32">
      <formula>$I$17=$F$17</formula>
    </cfRule>
  </conditionalFormatting>
  <conditionalFormatting sqref="G17">
    <cfRule type="expression" dxfId="179" priority="31">
      <formula>$I$17=$G$17</formula>
    </cfRule>
  </conditionalFormatting>
  <conditionalFormatting sqref="D18">
    <cfRule type="expression" dxfId="178" priority="30">
      <formula>$I$18=$D$18</formula>
    </cfRule>
  </conditionalFormatting>
  <conditionalFormatting sqref="E18">
    <cfRule type="expression" dxfId="177" priority="29">
      <formula>$I$18=$E$18</formula>
    </cfRule>
  </conditionalFormatting>
  <conditionalFormatting sqref="F18">
    <cfRule type="expression" dxfId="176" priority="28">
      <formula>$I$18=$F$18</formula>
    </cfRule>
  </conditionalFormatting>
  <conditionalFormatting sqref="G18">
    <cfRule type="expression" dxfId="175" priority="27">
      <formula>$I$18=$G$18</formula>
    </cfRule>
  </conditionalFormatting>
  <conditionalFormatting sqref="D19">
    <cfRule type="expression" dxfId="174" priority="26">
      <formula>$I$19=$D$19</formula>
    </cfRule>
  </conditionalFormatting>
  <conditionalFormatting sqref="E19">
    <cfRule type="expression" dxfId="173" priority="25">
      <formula>$I$19=$E$19</formula>
    </cfRule>
  </conditionalFormatting>
  <conditionalFormatting sqref="F19">
    <cfRule type="expression" dxfId="172" priority="24">
      <formula>$I$19=$F$19</formula>
    </cfRule>
  </conditionalFormatting>
  <conditionalFormatting sqref="D21">
    <cfRule type="expression" dxfId="171" priority="23">
      <formula>$I$21=$D$21</formula>
    </cfRule>
  </conditionalFormatting>
  <conditionalFormatting sqref="E21">
    <cfRule type="expression" dxfId="170" priority="22">
      <formula>$I$21=$E$21</formula>
    </cfRule>
  </conditionalFormatting>
  <conditionalFormatting sqref="F21">
    <cfRule type="expression" dxfId="169" priority="21">
      <formula>$I$21=$F$21</formula>
    </cfRule>
  </conditionalFormatting>
  <conditionalFormatting sqref="E22">
    <cfRule type="expression" dxfId="168" priority="20">
      <formula>$I$22=$E$22</formula>
    </cfRule>
  </conditionalFormatting>
  <conditionalFormatting sqref="F22">
    <cfRule type="expression" dxfId="167" priority="19">
      <formula>$I$22=$F$22</formula>
    </cfRule>
  </conditionalFormatting>
  <conditionalFormatting sqref="D23">
    <cfRule type="expression" dxfId="166" priority="18">
      <formula>$I$23=$D$23</formula>
    </cfRule>
  </conditionalFormatting>
  <conditionalFormatting sqref="E23">
    <cfRule type="expression" dxfId="165" priority="17">
      <formula>$I$23=$E$23</formula>
    </cfRule>
  </conditionalFormatting>
  <conditionalFormatting sqref="F23">
    <cfRule type="expression" dxfId="164" priority="16">
      <formula>$I$23=$F$23</formula>
    </cfRule>
  </conditionalFormatting>
  <conditionalFormatting sqref="F24">
    <cfRule type="expression" dxfId="163" priority="15">
      <formula>$I$24=$F$24</formula>
    </cfRule>
  </conditionalFormatting>
  <conditionalFormatting sqref="D28">
    <cfRule type="expression" dxfId="162" priority="14">
      <formula>$I$28=$D$28</formula>
    </cfRule>
  </conditionalFormatting>
  <conditionalFormatting sqref="D29">
    <cfRule type="expression" dxfId="161" priority="13">
      <formula>$I$29=$D$29</formula>
    </cfRule>
  </conditionalFormatting>
  <conditionalFormatting sqref="E29">
    <cfRule type="expression" dxfId="160" priority="12">
      <formula>$I$29=$E$29</formula>
    </cfRule>
  </conditionalFormatting>
  <conditionalFormatting sqref="F29">
    <cfRule type="expression" dxfId="159" priority="11">
      <formula>$I$29=$F$29</formula>
    </cfRule>
  </conditionalFormatting>
  <conditionalFormatting sqref="G29">
    <cfRule type="expression" dxfId="158" priority="10">
      <formula>$I$29=$G$29</formula>
    </cfRule>
  </conditionalFormatting>
  <conditionalFormatting sqref="D30">
    <cfRule type="expression" dxfId="157" priority="9">
      <formula>$I$30=$D$30</formula>
    </cfRule>
  </conditionalFormatting>
  <conditionalFormatting sqref="E30">
    <cfRule type="expression" dxfId="156" priority="8">
      <formula>$I$30=$E$30</formula>
    </cfRule>
  </conditionalFormatting>
  <conditionalFormatting sqref="F30">
    <cfRule type="expression" dxfId="155" priority="7">
      <formula>$I$30=$F$30</formula>
    </cfRule>
  </conditionalFormatting>
  <conditionalFormatting sqref="D31">
    <cfRule type="expression" dxfId="154" priority="6">
      <formula>$I$31=$D$31</formula>
    </cfRule>
  </conditionalFormatting>
  <conditionalFormatting sqref="F31">
    <cfRule type="expression" dxfId="153" priority="5">
      <formula>$I$31=$F$31</formula>
    </cfRule>
  </conditionalFormatting>
  <conditionalFormatting sqref="D20">
    <cfRule type="expression" dxfId="152" priority="4">
      <formula>$I$20&lt;&gt;""</formula>
    </cfRule>
  </conditionalFormatting>
  <conditionalFormatting sqref="D25">
    <cfRule type="expression" dxfId="151" priority="3">
      <formula>$I$25&lt;&gt;""</formula>
    </cfRule>
  </conditionalFormatting>
  <conditionalFormatting sqref="D26">
    <cfRule type="expression" dxfId="150" priority="2">
      <formula>$I$26&lt;&gt;""</formula>
    </cfRule>
  </conditionalFormatting>
  <conditionalFormatting sqref="D27">
    <cfRule type="expression" dxfId="149" priority="1">
      <formula>$I$27&lt;&gt;""</formula>
    </cfRule>
  </conditionalFormatting>
  <dataValidations count="19">
    <dataValidation type="list" imeMode="disabled" operator="greaterThanOrEqual" allowBlank="1" showInputMessage="1" showErrorMessage="1" sqref="I21" xr:uid="{0E9F1151-4A15-4642-AD54-67B4C20C8A49}">
      <formula1>$D$21:$F$21</formula1>
    </dataValidation>
    <dataValidation imeMode="hiragana" allowBlank="1" showInputMessage="1" showErrorMessage="1" sqref="C7:H7" xr:uid="{806E5D20-EFDA-49E4-A19F-3B6E80EDF050}"/>
    <dataValidation type="list" imeMode="disabled" operator="greaterThanOrEqual" allowBlank="1" showInputMessage="1" showErrorMessage="1" sqref="I22" xr:uid="{91947B66-41A0-4A70-958A-BE19948D086F}">
      <formula1>$E$22:$F$22</formula1>
    </dataValidation>
    <dataValidation type="list" allowBlank="1" showInputMessage="1" showErrorMessage="1" sqref="I24" xr:uid="{C803CA86-2DE9-45C3-A804-2BE28290D067}">
      <formula1>$F$24</formula1>
    </dataValidation>
    <dataValidation type="list" allowBlank="1" showInputMessage="1" showErrorMessage="1" sqref="I23" xr:uid="{944B4CE7-F0D5-4C72-B51C-59610C5606FA}">
      <formula1>$D$23:$F$23</formula1>
    </dataValidation>
    <dataValidation type="list" imeMode="disabled" operator="greaterThanOrEqual" allowBlank="1" showInputMessage="1" showErrorMessage="1" sqref="I18" xr:uid="{84CEED2A-4612-4B49-80B0-8060C552F45D}">
      <formula1>$D$18:$G$18</formula1>
    </dataValidation>
    <dataValidation type="list" allowBlank="1" showInputMessage="1" showErrorMessage="1" sqref="I12" xr:uid="{EBED02C1-977A-4373-A55C-6AD74F946655}">
      <formula1>$D$12:$F$12</formula1>
    </dataValidation>
    <dataValidation type="list" allowBlank="1" showInputMessage="1" showErrorMessage="1" sqref="I13" xr:uid="{6B7BD50A-BA45-4E5F-B3AD-AB18A1CA6EBB}">
      <formula1>$E$13:$F$13</formula1>
    </dataValidation>
    <dataValidation type="list" allowBlank="1" showInputMessage="1" showErrorMessage="1" sqref="I14" xr:uid="{4F051735-A38B-4916-92AE-F4D8947BE0E3}">
      <formula1>$E$14</formula1>
    </dataValidation>
    <dataValidation type="list" allowBlank="1" showInputMessage="1" showErrorMessage="1" sqref="I15" xr:uid="{EBEE70BC-0A47-408E-8C80-39C0B2F0A8D2}">
      <formula1>$E$15:$G$15</formula1>
    </dataValidation>
    <dataValidation type="list" showInputMessage="1" showErrorMessage="1" sqref="I17" xr:uid="{A2163B52-AAC6-4A59-8811-5A46A10B4131}">
      <formula1>$D$17:$G$17</formula1>
    </dataValidation>
    <dataValidation type="whole" imeMode="disabled" operator="greaterThanOrEqual" allowBlank="1" showInputMessage="1" showErrorMessage="1" errorTitle="入力値エラー" error="0以上の整数値を入力してください" prompt="0以上の整数値を入力してください" sqref="I20 I25:I27" xr:uid="{286B5B87-2181-422B-9E9E-1C550E77FE7D}">
      <formula1>0</formula1>
    </dataValidation>
    <dataValidation type="list" operator="greaterThanOrEqual" allowBlank="1" showInputMessage="1" showErrorMessage="1" sqref="I31" xr:uid="{75C65E35-1346-48C5-BF73-46D398CE86FE}">
      <formula1>"該当（日本語対応）,該当（英語対応）"</formula1>
    </dataValidation>
    <dataValidation type="list" imeMode="disabled" operator="greaterThanOrEqual" allowBlank="1" showInputMessage="1" showErrorMessage="1" sqref="I19" xr:uid="{59420F4F-5329-4CC4-B850-DA8BD4DFE487}">
      <formula1>$D$19:$F$19</formula1>
    </dataValidation>
    <dataValidation type="list" imeMode="disabled" operator="greaterThanOrEqual" allowBlank="1" showInputMessage="1" showErrorMessage="1" sqref="I16" xr:uid="{3E0E6FED-7B3B-464A-91BE-488048ABA60A}">
      <formula1>$D$16:$F$16</formula1>
    </dataValidation>
    <dataValidation type="date" imeMode="disabled" allowBlank="1" showInputMessage="1" showErrorMessage="1" prompt="YYYY/MM/DD形式にて入力してください。_x000a_（例）2024/12/11" sqref="G3:H3" xr:uid="{73B9A716-340C-4283-AC4E-F49622CCD4F9}">
      <formula1>45637</formula1>
      <formula2>73050</formula2>
    </dataValidation>
    <dataValidation type="list" allowBlank="1" showInputMessage="1" showErrorMessage="1" sqref="I28" xr:uid="{447DE2AB-3ED8-4A37-835F-F289C4511373}">
      <formula1>$D$28</formula1>
    </dataValidation>
    <dataValidation type="list" allowBlank="1" showInputMessage="1" showErrorMessage="1" sqref="I29" xr:uid="{5F960402-CA8B-4863-8CC8-18A6581C4FBB}">
      <formula1>$D$29:$G$29</formula1>
    </dataValidation>
    <dataValidation type="list" allowBlank="1" showInputMessage="1" showErrorMessage="1" sqref="I30" xr:uid="{6E5BF76B-A0E3-4B04-8CDB-BC3E07B0DA68}">
      <formula1>$D$30:$F$30</formula1>
    </dataValidation>
  </dataValidations>
  <pageMargins left="0.59055118110236227" right="0.31496062992125984" top="0.59055118110236227" bottom="0.70866141732283472" header="0" footer="0"/>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DADD05-99D8-42F6-B1FC-2B82C3809941}">
  <dimension ref="A1:Z36"/>
  <sheetViews>
    <sheetView showGridLines="0" showRowColHeaders="0" zoomScaleNormal="100" workbookViewId="0">
      <selection activeCell="B1" sqref="B1"/>
    </sheetView>
  </sheetViews>
  <sheetFormatPr defaultRowHeight="19.95" customHeight="1" x14ac:dyDescent="0.5"/>
  <cols>
    <col min="1" max="1" width="4.69921875" style="1" customWidth="1"/>
    <col min="2" max="2" width="8.69921875" style="1" customWidth="1"/>
    <col min="3" max="3" width="16.19921875" style="1" customWidth="1"/>
    <col min="4" max="4" width="4.69921875" style="1" customWidth="1"/>
    <col min="5" max="6" width="14.69921875" style="1" customWidth="1"/>
    <col min="7" max="7" width="16.69921875" style="1" customWidth="1"/>
    <col min="8" max="8" width="4.69921875" style="5" customWidth="1"/>
    <col min="9" max="9" width="20.69921875" style="5" customWidth="1"/>
    <col min="10" max="10" width="8.796875" style="1"/>
    <col min="11" max="25" width="8.796875" style="1" customWidth="1"/>
    <col min="26" max="26" width="19.3984375" style="1" customWidth="1"/>
    <col min="27" max="27" width="24.09765625" style="1" bestFit="1" customWidth="1"/>
    <col min="28" max="16384" width="8.796875" style="1"/>
  </cols>
  <sheetData>
    <row r="1" spans="1:26" ht="19.95" customHeight="1" thickBot="1" x14ac:dyDescent="0.55000000000000004">
      <c r="B1" s="1" t="s">
        <v>307</v>
      </c>
      <c r="H1" s="9" t="s">
        <v>60</v>
      </c>
    </row>
    <row r="2" spans="1:26" ht="19.95" customHeight="1" thickBot="1" x14ac:dyDescent="0.55000000000000004">
      <c r="F2" s="14" t="s">
        <v>61</v>
      </c>
      <c r="G2" s="21"/>
      <c r="H2" s="1"/>
    </row>
    <row r="3" spans="1:26" ht="19.95" customHeight="1" x14ac:dyDescent="0.5">
      <c r="F3" s="9" t="s">
        <v>62</v>
      </c>
      <c r="G3" s="96"/>
      <c r="H3" s="96"/>
    </row>
    <row r="4" spans="1:26" ht="30" customHeight="1" x14ac:dyDescent="0.5">
      <c r="B4" s="85" t="s">
        <v>296</v>
      </c>
      <c r="C4" s="85"/>
      <c r="D4" s="85"/>
      <c r="E4" s="85"/>
      <c r="F4" s="85"/>
      <c r="G4" s="85"/>
      <c r="H4" s="85"/>
    </row>
    <row r="5" spans="1:26" ht="30" customHeight="1" x14ac:dyDescent="0.5">
      <c r="B5" s="83" t="s">
        <v>297</v>
      </c>
      <c r="C5" s="83"/>
      <c r="D5" s="83"/>
      <c r="E5" s="83"/>
      <c r="F5" s="83"/>
      <c r="G5" s="83"/>
      <c r="H5" s="83"/>
    </row>
    <row r="6" spans="1:26" ht="12" customHeight="1" x14ac:dyDescent="0.5"/>
    <row r="7" spans="1:26" ht="36" customHeight="1" thickBot="1" x14ac:dyDescent="0.2">
      <c r="B7" s="15" t="s">
        <v>2</v>
      </c>
      <c r="C7" s="86"/>
      <c r="D7" s="86"/>
      <c r="E7" s="86"/>
      <c r="F7" s="86"/>
      <c r="G7" s="86"/>
      <c r="H7" s="86"/>
    </row>
    <row r="8" spans="1:26" ht="24" customHeight="1" thickBot="1" x14ac:dyDescent="0.55000000000000004">
      <c r="E8" s="10">
        <v>1</v>
      </c>
      <c r="F8" s="10">
        <v>2</v>
      </c>
      <c r="G8" s="10">
        <v>3</v>
      </c>
    </row>
    <row r="9" spans="1:26" ht="19.95" customHeight="1" x14ac:dyDescent="0.5">
      <c r="A9" s="103" t="s">
        <v>3</v>
      </c>
      <c r="B9" s="104"/>
      <c r="C9" s="105"/>
      <c r="D9" s="112" t="s">
        <v>67</v>
      </c>
      <c r="E9" s="115" t="s">
        <v>4</v>
      </c>
      <c r="F9" s="116"/>
      <c r="G9" s="117"/>
      <c r="H9" s="100" t="s">
        <v>6</v>
      </c>
      <c r="I9" s="120" t="s">
        <v>5</v>
      </c>
    </row>
    <row r="10" spans="1:26" ht="19.95" customHeight="1" x14ac:dyDescent="0.5">
      <c r="A10" s="106"/>
      <c r="B10" s="107"/>
      <c r="C10" s="108"/>
      <c r="D10" s="113"/>
      <c r="E10" s="6" t="s">
        <v>7</v>
      </c>
      <c r="F10" s="6" t="s">
        <v>8</v>
      </c>
      <c r="G10" s="6" t="s">
        <v>9</v>
      </c>
      <c r="H10" s="101"/>
      <c r="I10" s="108"/>
    </row>
    <row r="11" spans="1:26" ht="19.95" customHeight="1" x14ac:dyDescent="0.5">
      <c r="A11" s="109"/>
      <c r="B11" s="110"/>
      <c r="C11" s="111"/>
      <c r="D11" s="114"/>
      <c r="E11" s="7" t="s">
        <v>68</v>
      </c>
      <c r="F11" s="7" t="s">
        <v>69</v>
      </c>
      <c r="G11" s="7" t="s">
        <v>70</v>
      </c>
      <c r="H11" s="102"/>
      <c r="I11" s="111"/>
    </row>
    <row r="12" spans="1:26" ht="30" customHeight="1" x14ac:dyDescent="0.5">
      <c r="A12" s="16" t="s">
        <v>10</v>
      </c>
      <c r="B12" s="87" t="s">
        <v>56</v>
      </c>
      <c r="C12" s="3" t="s">
        <v>28</v>
      </c>
      <c r="D12" s="4">
        <v>1</v>
      </c>
      <c r="E12" s="8" t="s">
        <v>43</v>
      </c>
      <c r="F12" s="8" t="s">
        <v>44</v>
      </c>
      <c r="G12" s="8" t="s">
        <v>45</v>
      </c>
      <c r="H12" s="76">
        <f t="shared" ref="H12:H17" si="0">IF($I12=$G12,$G$8,IF($I12=$F12,$F$8,IF($I12=$E12,$E$8,0)))*$D12</f>
        <v>0</v>
      </c>
      <c r="I12" s="22"/>
      <c r="Z12" s="2"/>
    </row>
    <row r="13" spans="1:26" ht="24" customHeight="1" x14ac:dyDescent="0.5">
      <c r="A13" s="16" t="s">
        <v>11</v>
      </c>
      <c r="B13" s="88"/>
      <c r="C13" s="3" t="s">
        <v>305</v>
      </c>
      <c r="D13" s="4">
        <v>5</v>
      </c>
      <c r="E13" s="8" t="s">
        <v>46</v>
      </c>
      <c r="F13" s="27" t="s">
        <v>55</v>
      </c>
      <c r="G13" s="27" t="s">
        <v>55</v>
      </c>
      <c r="H13" s="76">
        <f t="shared" si="0"/>
        <v>0</v>
      </c>
      <c r="I13" s="22"/>
    </row>
    <row r="14" spans="1:26" ht="24" customHeight="1" x14ac:dyDescent="0.5">
      <c r="A14" s="16" t="s">
        <v>12</v>
      </c>
      <c r="B14" s="88"/>
      <c r="C14" s="3" t="s">
        <v>30</v>
      </c>
      <c r="D14" s="4">
        <v>3</v>
      </c>
      <c r="E14" s="27" t="s">
        <v>55</v>
      </c>
      <c r="F14" s="8" t="s">
        <v>47</v>
      </c>
      <c r="G14" s="8" t="s">
        <v>48</v>
      </c>
      <c r="H14" s="76">
        <f t="shared" si="0"/>
        <v>0</v>
      </c>
      <c r="I14" s="22"/>
    </row>
    <row r="15" spans="1:26" ht="30" customHeight="1" x14ac:dyDescent="0.5">
      <c r="A15" s="16" t="s">
        <v>13</v>
      </c>
      <c r="B15" s="88"/>
      <c r="C15" s="94" t="s">
        <v>31</v>
      </c>
      <c r="D15" s="4">
        <v>2</v>
      </c>
      <c r="E15" s="8" t="s">
        <v>49</v>
      </c>
      <c r="F15" s="8" t="s">
        <v>50</v>
      </c>
      <c r="G15" s="8" t="s">
        <v>51</v>
      </c>
      <c r="H15" s="76">
        <f t="shared" si="0"/>
        <v>0</v>
      </c>
      <c r="I15" s="22"/>
    </row>
    <row r="16" spans="1:26" ht="24" customHeight="1" x14ac:dyDescent="0.5">
      <c r="A16" s="16" t="s">
        <v>14</v>
      </c>
      <c r="B16" s="88"/>
      <c r="C16" s="95"/>
      <c r="D16" s="4">
        <v>3</v>
      </c>
      <c r="E16" s="27" t="s">
        <v>55</v>
      </c>
      <c r="F16" s="27" t="s">
        <v>55</v>
      </c>
      <c r="G16" s="8" t="s">
        <v>52</v>
      </c>
      <c r="H16" s="76">
        <f>IF($I16=$G16,$G$8,IF($I16=$F16,$F$8,IF($I16=$E16,$E$8,0)))*$D16</f>
        <v>0</v>
      </c>
      <c r="I16" s="22"/>
    </row>
    <row r="17" spans="1:9" ht="24" customHeight="1" x14ac:dyDescent="0.5">
      <c r="A17" s="16" t="s">
        <v>15</v>
      </c>
      <c r="B17" s="88"/>
      <c r="C17" s="3" t="s">
        <v>32</v>
      </c>
      <c r="D17" s="4">
        <v>1</v>
      </c>
      <c r="E17" s="8" t="s">
        <v>46</v>
      </c>
      <c r="F17" s="27" t="s">
        <v>55</v>
      </c>
      <c r="G17" s="27" t="s">
        <v>55</v>
      </c>
      <c r="H17" s="76">
        <f t="shared" si="0"/>
        <v>0</v>
      </c>
      <c r="I17" s="22"/>
    </row>
    <row r="18" spans="1:9" ht="24" customHeight="1" x14ac:dyDescent="0.5">
      <c r="A18" s="16" t="s">
        <v>16</v>
      </c>
      <c r="B18" s="88"/>
      <c r="C18" s="3" t="s">
        <v>33</v>
      </c>
      <c r="D18" s="4">
        <v>1</v>
      </c>
      <c r="E18" s="12">
        <f>I18</f>
        <v>0</v>
      </c>
      <c r="F18" s="29"/>
      <c r="G18" s="29"/>
      <c r="H18" s="76">
        <f>I18*$E$8*$D18</f>
        <v>0</v>
      </c>
      <c r="I18" s="23"/>
    </row>
    <row r="19" spans="1:9" ht="24" customHeight="1" x14ac:dyDescent="0.5">
      <c r="A19" s="16" t="s">
        <v>17</v>
      </c>
      <c r="B19" s="88"/>
      <c r="C19" s="3" t="s">
        <v>301</v>
      </c>
      <c r="D19" s="4">
        <v>2</v>
      </c>
      <c r="E19" s="12">
        <v>0</v>
      </c>
      <c r="F19" s="29"/>
      <c r="G19" s="29"/>
      <c r="H19" s="76">
        <f>I19*$E$8*$D19</f>
        <v>0</v>
      </c>
      <c r="I19" s="23"/>
    </row>
    <row r="20" spans="1:9" ht="24" customHeight="1" x14ac:dyDescent="0.5">
      <c r="A20" s="16" t="s">
        <v>18</v>
      </c>
      <c r="B20" s="88"/>
      <c r="C20" s="3" t="s">
        <v>302</v>
      </c>
      <c r="D20" s="4">
        <v>2</v>
      </c>
      <c r="E20" s="12">
        <v>0</v>
      </c>
      <c r="F20" s="29"/>
      <c r="G20" s="29"/>
      <c r="H20" s="76">
        <f>I20*$E$8*$D20</f>
        <v>0</v>
      </c>
      <c r="I20" s="23"/>
    </row>
    <row r="21" spans="1:9" ht="24" customHeight="1" x14ac:dyDescent="0.5">
      <c r="A21" s="16" t="s">
        <v>19</v>
      </c>
      <c r="B21" s="89"/>
      <c r="C21" s="3" t="s">
        <v>306</v>
      </c>
      <c r="D21" s="4">
        <v>1</v>
      </c>
      <c r="E21" s="13">
        <f>I21</f>
        <v>0</v>
      </c>
      <c r="F21" s="29"/>
      <c r="G21" s="29"/>
      <c r="H21" s="76">
        <f>I21*$E$8*$D21</f>
        <v>0</v>
      </c>
      <c r="I21" s="24"/>
    </row>
    <row r="22" spans="1:9" ht="36" x14ac:dyDescent="0.5">
      <c r="A22" s="16" t="s">
        <v>20</v>
      </c>
      <c r="B22" s="87" t="s">
        <v>58</v>
      </c>
      <c r="C22" s="3" t="s">
        <v>59</v>
      </c>
      <c r="D22" s="4">
        <v>1</v>
      </c>
      <c r="E22" s="12">
        <f>I22</f>
        <v>0</v>
      </c>
      <c r="F22" s="29"/>
      <c r="G22" s="29"/>
      <c r="H22" s="76">
        <f>I22*$E$8*$D22</f>
        <v>0</v>
      </c>
      <c r="I22" s="23"/>
    </row>
    <row r="23" spans="1:9" ht="30" customHeight="1" x14ac:dyDescent="0.5">
      <c r="A23" s="16" t="s">
        <v>21</v>
      </c>
      <c r="B23" s="89"/>
      <c r="C23" s="3" t="s">
        <v>35</v>
      </c>
      <c r="D23" s="4">
        <v>5</v>
      </c>
      <c r="E23" s="8" t="s">
        <v>53</v>
      </c>
      <c r="F23" s="27" t="s">
        <v>55</v>
      </c>
      <c r="G23" s="8" t="s">
        <v>54</v>
      </c>
      <c r="H23" s="76">
        <f>IF($I23=$G23,$G$8,IF($I23=$F23,$F$8,IF($I23=$E23,$E$8,0)))*$D23</f>
        <v>0</v>
      </c>
      <c r="I23" s="22"/>
    </row>
    <row r="24" spans="1:9" ht="24" customHeight="1" x14ac:dyDescent="0.5">
      <c r="A24" s="16" t="s">
        <v>22</v>
      </c>
      <c r="B24" s="87" t="s">
        <v>57</v>
      </c>
      <c r="C24" s="3" t="s">
        <v>36</v>
      </c>
      <c r="D24" s="4">
        <v>1</v>
      </c>
      <c r="E24" s="11">
        <f>I24</f>
        <v>0</v>
      </c>
      <c r="F24" s="26"/>
      <c r="G24" s="26"/>
      <c r="H24" s="76">
        <f>I24*$E$8*$D24</f>
        <v>0</v>
      </c>
      <c r="I24" s="25"/>
    </row>
    <row r="25" spans="1:9" ht="24" customHeight="1" x14ac:dyDescent="0.5">
      <c r="A25" s="16" t="s">
        <v>23</v>
      </c>
      <c r="B25" s="88"/>
      <c r="C25" s="3" t="s">
        <v>37</v>
      </c>
      <c r="D25" s="4">
        <v>1</v>
      </c>
      <c r="E25" s="11">
        <f>I25</f>
        <v>0</v>
      </c>
      <c r="F25" s="26"/>
      <c r="G25" s="26"/>
      <c r="H25" s="76">
        <f>I25*$E$8*$D25</f>
        <v>0</v>
      </c>
      <c r="I25" s="25"/>
    </row>
    <row r="26" spans="1:9" ht="24" customHeight="1" x14ac:dyDescent="0.5">
      <c r="A26" s="16" t="s">
        <v>24</v>
      </c>
      <c r="B26" s="88"/>
      <c r="C26" s="3" t="s">
        <v>38</v>
      </c>
      <c r="D26" s="4">
        <v>2</v>
      </c>
      <c r="E26" s="11">
        <f>I26</f>
        <v>0</v>
      </c>
      <c r="F26" s="26"/>
      <c r="G26" s="26"/>
      <c r="H26" s="76">
        <f>I26*$E$8*$D26</f>
        <v>0</v>
      </c>
      <c r="I26" s="25"/>
    </row>
    <row r="27" spans="1:9" ht="24" customHeight="1" x14ac:dyDescent="0.5">
      <c r="A27" s="16" t="s">
        <v>25</v>
      </c>
      <c r="B27" s="88"/>
      <c r="C27" s="3" t="s">
        <v>39</v>
      </c>
      <c r="D27" s="4">
        <v>2</v>
      </c>
      <c r="E27" s="8" t="s">
        <v>46</v>
      </c>
      <c r="F27" s="27" t="s">
        <v>55</v>
      </c>
      <c r="G27" s="27" t="s">
        <v>55</v>
      </c>
      <c r="H27" s="76">
        <f>IF($I27=$G27,$G$8,IF($I27=$F27,$F$8,IF($I27=$E27,$E$8,0)))*$D27</f>
        <v>0</v>
      </c>
      <c r="I27" s="22"/>
    </row>
    <row r="28" spans="1:9" ht="24" customHeight="1" x14ac:dyDescent="0.5">
      <c r="A28" s="16" t="s">
        <v>26</v>
      </c>
      <c r="B28" s="88"/>
      <c r="C28" s="3" t="s">
        <v>40</v>
      </c>
      <c r="D28" s="4">
        <v>2</v>
      </c>
      <c r="E28" s="8" t="s">
        <v>46</v>
      </c>
      <c r="F28" s="27" t="s">
        <v>55</v>
      </c>
      <c r="G28" s="27" t="s">
        <v>55</v>
      </c>
      <c r="H28" s="76">
        <f>IF($I28=$G28,$G$8,IF($I28=$F28,$F$8,IF($I28=$E28,$E$8,0)))*$D28</f>
        <v>0</v>
      </c>
      <c r="I28" s="22"/>
    </row>
    <row r="29" spans="1:9" ht="24" customHeight="1" x14ac:dyDescent="0.5">
      <c r="A29" s="34" t="s">
        <v>27</v>
      </c>
      <c r="B29" s="88"/>
      <c r="C29" s="74" t="s">
        <v>41</v>
      </c>
      <c r="D29" s="6">
        <v>2</v>
      </c>
      <c r="E29" s="70" t="s">
        <v>46</v>
      </c>
      <c r="F29" s="75" t="s">
        <v>55</v>
      </c>
      <c r="G29" s="75" t="s">
        <v>55</v>
      </c>
      <c r="H29" s="76">
        <f>IF($I29=$G29,$G$8,IF($I29=$F29,$F$8,IF($I29=$E29,$E$8,0)))*$D29</f>
        <v>0</v>
      </c>
      <c r="I29" s="22"/>
    </row>
    <row r="30" spans="1:9" ht="24" customHeight="1" x14ac:dyDescent="0.5">
      <c r="A30" s="16" t="s">
        <v>122</v>
      </c>
      <c r="B30" s="89"/>
      <c r="C30" s="3" t="s">
        <v>229</v>
      </c>
      <c r="D30" s="4">
        <v>2</v>
      </c>
      <c r="E30" s="8" t="s">
        <v>46</v>
      </c>
      <c r="F30" s="27" t="s">
        <v>55</v>
      </c>
      <c r="G30" s="27" t="s">
        <v>55</v>
      </c>
      <c r="H30" s="76">
        <f>IF($I30=$G30,$G$8,IF($I30=$F30,$F$8,IF($I30=$E30,$E$8,0)))*$D30</f>
        <v>0</v>
      </c>
      <c r="I30" s="22"/>
    </row>
    <row r="31" spans="1:9" ht="24" customHeight="1" thickBot="1" x14ac:dyDescent="0.55000000000000004">
      <c r="A31" s="17" t="s">
        <v>123</v>
      </c>
      <c r="B31" s="18"/>
      <c r="C31" s="18" t="s">
        <v>42</v>
      </c>
      <c r="D31" s="19">
        <v>2</v>
      </c>
      <c r="E31" s="20" t="s">
        <v>46</v>
      </c>
      <c r="F31" s="28" t="s">
        <v>55</v>
      </c>
      <c r="G31" s="28" t="s">
        <v>55</v>
      </c>
      <c r="H31" s="80">
        <f>IF($I31=$G31,$G$8,IF($I31=$F31,$F$8,IF($I31=$E31,$E$8,0)))*$D31</f>
        <v>0</v>
      </c>
      <c r="I31" s="22"/>
    </row>
    <row r="32" spans="1:9" ht="19.95" customHeight="1" thickBot="1" x14ac:dyDescent="0.55000000000000004"/>
    <row r="33" spans="1:9" ht="24" customHeight="1" thickBot="1" x14ac:dyDescent="0.55000000000000004">
      <c r="F33" s="14" t="s">
        <v>300</v>
      </c>
      <c r="G33" s="77" t="str">
        <f>SUM(H12:H31)&amp;" ポイント"</f>
        <v>0 ポイント</v>
      </c>
    </row>
    <row r="34" spans="1:9" ht="24" customHeight="1" x14ac:dyDescent="0.5">
      <c r="A34" s="1" t="s">
        <v>71</v>
      </c>
    </row>
    <row r="35" spans="1:9" ht="24" customHeight="1" x14ac:dyDescent="0.5">
      <c r="A35" s="9" t="s">
        <v>298</v>
      </c>
      <c r="B35" s="84" t="s">
        <v>303</v>
      </c>
      <c r="C35" s="84"/>
      <c r="D35" s="84"/>
      <c r="E35" s="84"/>
      <c r="F35" s="84"/>
      <c r="G35" s="84"/>
      <c r="H35" s="84"/>
    </row>
    <row r="36" spans="1:9" s="2" customFormat="1" ht="36" customHeight="1" x14ac:dyDescent="0.5">
      <c r="A36" s="56" t="s">
        <v>299</v>
      </c>
      <c r="B36" s="83" t="s">
        <v>304</v>
      </c>
      <c r="C36" s="83"/>
      <c r="D36" s="83"/>
      <c r="E36" s="83"/>
      <c r="F36" s="83"/>
      <c r="G36" s="83"/>
      <c r="H36" s="83"/>
      <c r="I36" s="57"/>
    </row>
  </sheetData>
  <sheetProtection algorithmName="SHA-512" hashValue="zRNNMtZeNDKqS8V9G6aHVh/TQazGi56pMRFGgxanr0P0uiN7uRQbRhlja7iTFgvpEGZW0XpgqCAiieiAMn03Kg==" saltValue="Njh0YA/ypyf0/K3FR+xk/w==" spinCount="100000" sheet="1" objects="1" scenarios="1"/>
  <mergeCells count="15">
    <mergeCell ref="B36:H36"/>
    <mergeCell ref="I9:I11"/>
    <mergeCell ref="B12:B21"/>
    <mergeCell ref="B22:B23"/>
    <mergeCell ref="B24:B30"/>
    <mergeCell ref="B35:H35"/>
    <mergeCell ref="C15:C16"/>
    <mergeCell ref="G3:H3"/>
    <mergeCell ref="B4:H4"/>
    <mergeCell ref="B5:H5"/>
    <mergeCell ref="C7:H7"/>
    <mergeCell ref="A9:C11"/>
    <mergeCell ref="D9:D11"/>
    <mergeCell ref="E9:G9"/>
    <mergeCell ref="H9:H11"/>
  </mergeCells>
  <phoneticPr fontId="2"/>
  <conditionalFormatting sqref="C7:H7">
    <cfRule type="expression" dxfId="148" priority="28">
      <formula>$C$7&lt;&gt;""</formula>
    </cfRule>
  </conditionalFormatting>
  <conditionalFormatting sqref="G3:H3">
    <cfRule type="expression" dxfId="147" priority="27">
      <formula>$G$3&lt;&gt;""</formula>
    </cfRule>
  </conditionalFormatting>
  <conditionalFormatting sqref="E12">
    <cfRule type="expression" dxfId="146" priority="26">
      <formula>$I$12=$E$12</formula>
    </cfRule>
  </conditionalFormatting>
  <conditionalFormatting sqref="F12">
    <cfRule type="expression" dxfId="145" priority="25">
      <formula>$I$12=$F$12</formula>
    </cfRule>
  </conditionalFormatting>
  <conditionalFormatting sqref="G12">
    <cfRule type="expression" dxfId="144" priority="24">
      <formula>$I$12=$G$12</formula>
    </cfRule>
  </conditionalFormatting>
  <conditionalFormatting sqref="E13">
    <cfRule type="expression" dxfId="143" priority="23">
      <formula>$I$13=$E$13</formula>
    </cfRule>
  </conditionalFormatting>
  <conditionalFormatting sqref="F14">
    <cfRule type="expression" dxfId="142" priority="22">
      <formula>$I$14=$F$14</formula>
    </cfRule>
  </conditionalFormatting>
  <conditionalFormatting sqref="G14">
    <cfRule type="expression" dxfId="141" priority="21">
      <formula>$I$14=$G$14</formula>
    </cfRule>
  </conditionalFormatting>
  <conditionalFormatting sqref="E15">
    <cfRule type="expression" dxfId="140" priority="20">
      <formula>$I$15=$E$15</formula>
    </cfRule>
  </conditionalFormatting>
  <conditionalFormatting sqref="F15">
    <cfRule type="expression" dxfId="139" priority="19">
      <formula>$I$15=$F$15</formula>
    </cfRule>
  </conditionalFormatting>
  <conditionalFormatting sqref="G15">
    <cfRule type="expression" dxfId="138" priority="18">
      <formula>$I$15=$G$15</formula>
    </cfRule>
  </conditionalFormatting>
  <conditionalFormatting sqref="G16">
    <cfRule type="expression" dxfId="137" priority="17">
      <formula>$I$16=$G$16</formula>
    </cfRule>
  </conditionalFormatting>
  <conditionalFormatting sqref="E17">
    <cfRule type="expression" dxfId="136" priority="16">
      <formula>$I$17=$E$17</formula>
    </cfRule>
  </conditionalFormatting>
  <conditionalFormatting sqref="E18">
    <cfRule type="expression" dxfId="135" priority="15">
      <formula>$I$18&lt;&gt;""</formula>
    </cfRule>
  </conditionalFormatting>
  <conditionalFormatting sqref="E19">
    <cfRule type="expression" dxfId="134" priority="14">
      <formula>$I$19&lt;&gt;""</formula>
    </cfRule>
  </conditionalFormatting>
  <conditionalFormatting sqref="E20">
    <cfRule type="expression" dxfId="133" priority="13">
      <formula>$I$20&lt;&gt;""</formula>
    </cfRule>
  </conditionalFormatting>
  <conditionalFormatting sqref="E21">
    <cfRule type="expression" dxfId="132" priority="12">
      <formula>$I$21&lt;&gt;""</formula>
    </cfRule>
  </conditionalFormatting>
  <conditionalFormatting sqref="E22">
    <cfRule type="expression" dxfId="131" priority="11">
      <formula>$I$22&lt;&gt;""</formula>
    </cfRule>
  </conditionalFormatting>
  <conditionalFormatting sqref="E23">
    <cfRule type="expression" dxfId="130" priority="10">
      <formula>$I$23=$E$23</formula>
    </cfRule>
  </conditionalFormatting>
  <conditionalFormatting sqref="G23">
    <cfRule type="expression" dxfId="129" priority="9">
      <formula>$I$23=$G$23</formula>
    </cfRule>
  </conditionalFormatting>
  <conditionalFormatting sqref="E24">
    <cfRule type="expression" dxfId="128" priority="8">
      <formula>$I$24&lt;&gt;""</formula>
    </cfRule>
  </conditionalFormatting>
  <conditionalFormatting sqref="E25">
    <cfRule type="expression" dxfId="127" priority="7">
      <formula>$I$25&lt;&gt;""</formula>
    </cfRule>
  </conditionalFormatting>
  <conditionalFormatting sqref="E26">
    <cfRule type="expression" dxfId="126" priority="6">
      <formula>$I$26&lt;&gt;""</formula>
    </cfRule>
  </conditionalFormatting>
  <conditionalFormatting sqref="E27">
    <cfRule type="expression" dxfId="125" priority="5">
      <formula>$I$27=$E$27</formula>
    </cfRule>
  </conditionalFormatting>
  <conditionalFormatting sqref="E28">
    <cfRule type="expression" dxfId="124" priority="4">
      <formula>$I$28=$E$28</formula>
    </cfRule>
  </conditionalFormatting>
  <conditionalFormatting sqref="E29">
    <cfRule type="expression" dxfId="123" priority="3">
      <formula>$I$29=$E$29</formula>
    </cfRule>
  </conditionalFormatting>
  <conditionalFormatting sqref="E30">
    <cfRule type="expression" dxfId="122" priority="2">
      <formula>$I$30=$E$30</formula>
    </cfRule>
  </conditionalFormatting>
  <conditionalFormatting sqref="E31">
    <cfRule type="expression" dxfId="121" priority="1">
      <formula>$I$31=$E$31</formula>
    </cfRule>
  </conditionalFormatting>
  <dataValidations count="15">
    <dataValidation type="date" imeMode="disabled" allowBlank="1" showInputMessage="1" showErrorMessage="1" prompt="YYYY/MM/DD形式にて入力してください。_x000a_（例）2024/12/11" sqref="G3:H3" xr:uid="{B2B6BE28-F3F0-40CB-AF82-515ED998D252}">
      <formula1>45637</formula1>
      <formula2>73050</formula2>
    </dataValidation>
    <dataValidation type="whole" imeMode="disabled" operator="greaterThanOrEqual" allowBlank="1" showInputMessage="1" showErrorMessage="1" errorTitle="入力値エラー" error="0以上の整数値を入力してください" prompt="0以上の整数値を入力してください" sqref="I18:I22 I24:I26" xr:uid="{0806A143-3C51-4F99-A7C1-62F70EBD3265}">
      <formula1>0</formula1>
    </dataValidation>
    <dataValidation type="list" allowBlank="1" showInputMessage="1" showErrorMessage="1" sqref="I31" xr:uid="{37BF2F0C-3A08-4166-BECD-BC29A92DF950}">
      <formula1>$E$31</formula1>
    </dataValidation>
    <dataValidation type="list" allowBlank="1" showInputMessage="1" showErrorMessage="1" sqref="I30" xr:uid="{28D050FD-0B5A-4D30-910E-18B5D52D1F9A}">
      <formula1>$E$30</formula1>
    </dataValidation>
    <dataValidation type="list" allowBlank="1" showInputMessage="1" showErrorMessage="1" sqref="I29" xr:uid="{80E82340-3607-463B-999E-8880DDE42811}">
      <formula1>$E$29</formula1>
    </dataValidation>
    <dataValidation type="list" allowBlank="1" showInputMessage="1" showErrorMessage="1" sqref="I28" xr:uid="{FA6B5B6A-2E2C-4F8C-AA4C-CFC1B78F27BE}">
      <formula1>$E$28</formula1>
    </dataValidation>
    <dataValidation type="list" allowBlank="1" showInputMessage="1" showErrorMessage="1" sqref="I27" xr:uid="{D15B5C0D-9DE3-4CD7-A737-C59E7751FF8E}">
      <formula1>$E$27</formula1>
    </dataValidation>
    <dataValidation type="list" showInputMessage="1" showErrorMessage="1" sqref="I23" xr:uid="{380C46E6-CA46-4288-973B-EB0F172BC3E6}">
      <formula1>"院内手順での管理,治験薬と同様の手順での管理"</formula1>
    </dataValidation>
    <dataValidation type="list" allowBlank="1" showInputMessage="1" showErrorMessage="1" sqref="I17" xr:uid="{188D9CB2-27DD-4238-A35A-5FFBC70A0259}">
      <formula1>$E$17</formula1>
    </dataValidation>
    <dataValidation type="list" allowBlank="1" showInputMessage="1" showErrorMessage="1" sqref="I16" xr:uid="{C8F60212-2FAD-48F9-A07F-5B29E4AC277D}">
      <formula1>$G$16</formula1>
    </dataValidation>
    <dataValidation type="list" allowBlank="1" showInputMessage="1" showErrorMessage="1" sqref="I15" xr:uid="{AA4DDB12-C42B-48AD-9BA5-5C2AF4F83247}">
      <formula1>$E$15:$G$15</formula1>
    </dataValidation>
    <dataValidation type="list" allowBlank="1" showInputMessage="1" showErrorMessage="1" sqref="I14" xr:uid="{FDB4919E-E3BB-408F-9860-3EFB761E136C}">
      <formula1>$F$14:$G$14</formula1>
    </dataValidation>
    <dataValidation type="list" allowBlank="1" showInputMessage="1" showErrorMessage="1" sqref="I13" xr:uid="{9AE3377F-4427-41B8-BD58-6AABF7418A64}">
      <formula1>$E$13</formula1>
    </dataValidation>
    <dataValidation type="list" allowBlank="1" showInputMessage="1" showErrorMessage="1" sqref="I12" xr:uid="{21CA99C4-3D1A-472F-89B0-5884149A5F7F}">
      <formula1>$E$12:$G$12</formula1>
    </dataValidation>
    <dataValidation imeMode="hiragana" allowBlank="1" showInputMessage="1" showErrorMessage="1" sqref="C7:H7" xr:uid="{970BCBCA-4066-48D2-9B45-9CBC735CE324}"/>
  </dataValidations>
  <pageMargins left="0.59055118110236227" right="0.31496062992125984" top="0.59055118110236227" bottom="0.9055118110236221" header="0" footer="0"/>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4426F-670A-48B4-AE79-15FF3E05F507}">
  <dimension ref="A1:Z32"/>
  <sheetViews>
    <sheetView showGridLines="0" showRowColHeaders="0" zoomScaleNormal="100" workbookViewId="0">
      <selection activeCell="B1" sqref="B1"/>
    </sheetView>
  </sheetViews>
  <sheetFormatPr defaultRowHeight="19.95" customHeight="1" x14ac:dyDescent="0.5"/>
  <cols>
    <col min="1" max="1" width="4.69921875" style="1" customWidth="1"/>
    <col min="2" max="2" width="16.19921875" style="1" customWidth="1"/>
    <col min="3" max="3" width="4.69921875" style="1" customWidth="1"/>
    <col min="4" max="6" width="13.69921875" style="1" customWidth="1"/>
    <col min="7" max="7" width="13.69921875" style="5" customWidth="1"/>
    <col min="8" max="8" width="4.69921875" style="5" customWidth="1"/>
    <col min="9" max="9" width="20.69921875" style="1" customWidth="1"/>
    <col min="10" max="24" width="8.796875" style="1" customWidth="1"/>
    <col min="25" max="25" width="19.3984375" style="1" customWidth="1"/>
    <col min="26" max="26" width="24.09765625" style="1" bestFit="1" customWidth="1"/>
    <col min="27" max="16384" width="8.796875" style="1"/>
  </cols>
  <sheetData>
    <row r="1" spans="1:26" ht="19.95" customHeight="1" thickBot="1" x14ac:dyDescent="0.55000000000000004">
      <c r="B1" s="1" t="s">
        <v>312</v>
      </c>
      <c r="G1" s="9"/>
      <c r="H1" s="9" t="s">
        <v>60</v>
      </c>
    </row>
    <row r="2" spans="1:26" ht="19.95" customHeight="1" thickBot="1" x14ac:dyDescent="0.55000000000000004">
      <c r="F2" s="14" t="s">
        <v>61</v>
      </c>
      <c r="G2" s="21"/>
      <c r="H2" s="1"/>
      <c r="I2" s="5"/>
    </row>
    <row r="3" spans="1:26" ht="19.95" customHeight="1" x14ac:dyDescent="0.5">
      <c r="F3" s="9" t="s">
        <v>62</v>
      </c>
      <c r="G3" s="96"/>
      <c r="H3" s="96"/>
      <c r="I3" s="5"/>
    </row>
    <row r="4" spans="1:26" ht="30" customHeight="1" x14ac:dyDescent="0.5">
      <c r="B4" s="85" t="s">
        <v>313</v>
      </c>
      <c r="C4" s="85"/>
      <c r="D4" s="85"/>
      <c r="E4" s="85"/>
      <c r="F4" s="85"/>
      <c r="G4" s="85"/>
    </row>
    <row r="5" spans="1:26" ht="30" customHeight="1" x14ac:dyDescent="0.5">
      <c r="B5" s="83" t="s">
        <v>314</v>
      </c>
      <c r="C5" s="83"/>
      <c r="D5" s="83"/>
      <c r="E5" s="83"/>
      <c r="F5" s="83"/>
      <c r="G5" s="83"/>
      <c r="H5" s="83"/>
    </row>
    <row r="6" spans="1:26" ht="12" customHeight="1" x14ac:dyDescent="0.5"/>
    <row r="7" spans="1:26" ht="36" customHeight="1" thickBot="1" x14ac:dyDescent="0.2">
      <c r="B7" s="15" t="s">
        <v>2</v>
      </c>
      <c r="C7" s="118"/>
      <c r="D7" s="118"/>
      <c r="E7" s="118"/>
      <c r="F7" s="118"/>
      <c r="G7" s="118"/>
      <c r="H7" s="118"/>
    </row>
    <row r="8" spans="1:26" s="30" customFormat="1" ht="24" customHeight="1" thickBot="1" x14ac:dyDescent="0.55000000000000004">
      <c r="D8" s="46">
        <v>1</v>
      </c>
      <c r="E8" s="46">
        <v>3</v>
      </c>
      <c r="F8" s="46">
        <v>5</v>
      </c>
      <c r="G8" s="46">
        <v>8</v>
      </c>
      <c r="H8" s="31"/>
    </row>
    <row r="9" spans="1:26" ht="19.95" customHeight="1" x14ac:dyDescent="0.5">
      <c r="A9" s="103" t="s">
        <v>3</v>
      </c>
      <c r="B9" s="104"/>
      <c r="C9" s="112" t="s">
        <v>67</v>
      </c>
      <c r="D9" s="121" t="s">
        <v>4</v>
      </c>
      <c r="E9" s="104"/>
      <c r="F9" s="104"/>
      <c r="G9" s="105"/>
      <c r="H9" s="100" t="s">
        <v>6</v>
      </c>
      <c r="I9" s="120" t="s">
        <v>5</v>
      </c>
    </row>
    <row r="10" spans="1:26" ht="19.95" customHeight="1" x14ac:dyDescent="0.5">
      <c r="A10" s="106"/>
      <c r="B10" s="107"/>
      <c r="C10" s="113"/>
      <c r="D10" s="6" t="s">
        <v>7</v>
      </c>
      <c r="E10" s="6" t="s">
        <v>8</v>
      </c>
      <c r="F10" s="6" t="s">
        <v>9</v>
      </c>
      <c r="G10" s="6" t="s">
        <v>105</v>
      </c>
      <c r="H10" s="101"/>
      <c r="I10" s="108"/>
    </row>
    <row r="11" spans="1:26" ht="19.95" customHeight="1" x14ac:dyDescent="0.5">
      <c r="A11" s="109"/>
      <c r="B11" s="110"/>
      <c r="C11" s="114"/>
      <c r="D11" s="7" t="s">
        <v>68</v>
      </c>
      <c r="E11" s="7" t="s">
        <v>70</v>
      </c>
      <c r="F11" s="7" t="s">
        <v>176</v>
      </c>
      <c r="G11" s="7" t="s">
        <v>177</v>
      </c>
      <c r="H11" s="102"/>
      <c r="I11" s="111"/>
    </row>
    <row r="12" spans="1:26" ht="30" customHeight="1" x14ac:dyDescent="0.5">
      <c r="A12" s="16" t="s">
        <v>10</v>
      </c>
      <c r="B12" s="32" t="s">
        <v>106</v>
      </c>
      <c r="C12" s="4">
        <v>2</v>
      </c>
      <c r="D12" s="36" t="s">
        <v>129</v>
      </c>
      <c r="E12" s="36" t="s">
        <v>130</v>
      </c>
      <c r="F12" s="36" t="s">
        <v>131</v>
      </c>
      <c r="G12" s="48" t="s">
        <v>55</v>
      </c>
      <c r="H12" s="76">
        <f>IF($I12=$G12,$G$8,IF($I12=$F12,$F$8,IF($I12=$E12,$E$8,IF($I12=$D12,$D$8,0))))*$C12</f>
        <v>0</v>
      </c>
      <c r="I12" s="22"/>
      <c r="Z12" s="2"/>
    </row>
    <row r="13" spans="1:26" ht="30" customHeight="1" x14ac:dyDescent="0.5">
      <c r="A13" s="16" t="s">
        <v>11</v>
      </c>
      <c r="B13" s="32" t="s">
        <v>107</v>
      </c>
      <c r="C13" s="4">
        <v>1</v>
      </c>
      <c r="D13" s="48" t="s">
        <v>55</v>
      </c>
      <c r="E13" s="48" t="s">
        <v>55</v>
      </c>
      <c r="F13" s="48" t="s">
        <v>55</v>
      </c>
      <c r="G13" s="37" t="s">
        <v>132</v>
      </c>
      <c r="H13" s="76">
        <f t="shared" ref="H13:H25" si="0">IF($I13=$G13,$G$8,IF($I13=$F13,$F$8,IF($I13=$E13,$E$8,IF($I13=$D13,$D$8,0))))*$C13</f>
        <v>0</v>
      </c>
      <c r="I13" s="22"/>
    </row>
    <row r="14" spans="1:26" ht="30" customHeight="1" x14ac:dyDescent="0.5">
      <c r="A14" s="16" t="s">
        <v>12</v>
      </c>
      <c r="B14" s="32" t="s">
        <v>108</v>
      </c>
      <c r="C14" s="4">
        <v>1</v>
      </c>
      <c r="D14" s="48" t="s">
        <v>55</v>
      </c>
      <c r="E14" s="36" t="s">
        <v>133</v>
      </c>
      <c r="F14" s="36" t="s">
        <v>134</v>
      </c>
      <c r="G14" s="48" t="s">
        <v>55</v>
      </c>
      <c r="H14" s="76">
        <f t="shared" si="0"/>
        <v>0</v>
      </c>
      <c r="I14" s="22"/>
    </row>
    <row r="15" spans="1:26" ht="30" customHeight="1" x14ac:dyDescent="0.5">
      <c r="A15" s="16" t="s">
        <v>13</v>
      </c>
      <c r="B15" s="32" t="s">
        <v>374</v>
      </c>
      <c r="C15" s="4">
        <v>1</v>
      </c>
      <c r="D15" s="36" t="s">
        <v>135</v>
      </c>
      <c r="E15" s="36" t="s">
        <v>136</v>
      </c>
      <c r="F15" s="36" t="s">
        <v>137</v>
      </c>
      <c r="G15" s="36" t="s">
        <v>138</v>
      </c>
      <c r="H15" s="76">
        <f t="shared" si="0"/>
        <v>0</v>
      </c>
      <c r="I15" s="22"/>
    </row>
    <row r="16" spans="1:26" ht="30" customHeight="1" x14ac:dyDescent="0.5">
      <c r="A16" s="16" t="s">
        <v>14</v>
      </c>
      <c r="B16" s="32" t="s">
        <v>110</v>
      </c>
      <c r="C16" s="4">
        <v>2</v>
      </c>
      <c r="D16" s="37" t="s">
        <v>139</v>
      </c>
      <c r="E16" s="37" t="s">
        <v>140</v>
      </c>
      <c r="F16" s="36" t="s">
        <v>141</v>
      </c>
      <c r="G16" s="48" t="s">
        <v>55</v>
      </c>
      <c r="H16" s="76">
        <f t="shared" si="0"/>
        <v>0</v>
      </c>
      <c r="I16" s="22"/>
    </row>
    <row r="17" spans="1:9" ht="30" customHeight="1" x14ac:dyDescent="0.5">
      <c r="A17" s="16" t="s">
        <v>15</v>
      </c>
      <c r="B17" s="32" t="s">
        <v>111</v>
      </c>
      <c r="C17" s="4">
        <v>3</v>
      </c>
      <c r="D17" s="36" t="s">
        <v>142</v>
      </c>
      <c r="E17" s="48" t="s">
        <v>55</v>
      </c>
      <c r="F17" s="48" t="s">
        <v>55</v>
      </c>
      <c r="G17" s="48" t="s">
        <v>55</v>
      </c>
      <c r="H17" s="76">
        <f t="shared" si="0"/>
        <v>0</v>
      </c>
      <c r="I17" s="22"/>
    </row>
    <row r="18" spans="1:9" ht="30" customHeight="1" x14ac:dyDescent="0.5">
      <c r="A18" s="16" t="s">
        <v>16</v>
      </c>
      <c r="B18" s="32" t="s">
        <v>112</v>
      </c>
      <c r="C18" s="4">
        <v>1</v>
      </c>
      <c r="D18" s="38" t="s">
        <v>143</v>
      </c>
      <c r="E18" s="36" t="s">
        <v>144</v>
      </c>
      <c r="F18" s="36" t="s">
        <v>145</v>
      </c>
      <c r="G18" s="48" t="s">
        <v>55</v>
      </c>
      <c r="H18" s="76">
        <f t="shared" si="0"/>
        <v>0</v>
      </c>
      <c r="I18" s="23"/>
    </row>
    <row r="19" spans="1:9" ht="42" customHeight="1" x14ac:dyDescent="0.5">
      <c r="A19" s="16" t="s">
        <v>17</v>
      </c>
      <c r="B19" s="32" t="s">
        <v>113</v>
      </c>
      <c r="C19" s="4">
        <v>1</v>
      </c>
      <c r="D19" s="39" t="s">
        <v>146</v>
      </c>
      <c r="E19" s="36" t="s">
        <v>147</v>
      </c>
      <c r="F19" s="36" t="s">
        <v>148</v>
      </c>
      <c r="G19" s="48" t="s">
        <v>55</v>
      </c>
      <c r="H19" s="76">
        <f t="shared" si="0"/>
        <v>0</v>
      </c>
      <c r="I19" s="24"/>
    </row>
    <row r="20" spans="1:9" ht="36" customHeight="1" x14ac:dyDescent="0.5">
      <c r="A20" s="16" t="s">
        <v>18</v>
      </c>
      <c r="B20" s="32" t="s">
        <v>115</v>
      </c>
      <c r="C20" s="4">
        <v>1</v>
      </c>
      <c r="D20" s="36" t="s">
        <v>149</v>
      </c>
      <c r="E20" s="37" t="s">
        <v>150</v>
      </c>
      <c r="F20" s="36" t="s">
        <v>151</v>
      </c>
      <c r="G20" s="48" t="s">
        <v>55</v>
      </c>
      <c r="H20" s="76">
        <f t="shared" si="0"/>
        <v>0</v>
      </c>
      <c r="I20" s="22"/>
    </row>
    <row r="21" spans="1:9" ht="36" customHeight="1" x14ac:dyDescent="0.5">
      <c r="A21" s="16" t="s">
        <v>19</v>
      </c>
      <c r="B21" s="32" t="s">
        <v>116</v>
      </c>
      <c r="C21" s="4">
        <v>3</v>
      </c>
      <c r="D21" s="40" t="s">
        <v>152</v>
      </c>
      <c r="E21" s="36" t="s">
        <v>153</v>
      </c>
      <c r="F21" s="36" t="s">
        <v>154</v>
      </c>
      <c r="G21" s="36" t="s">
        <v>155</v>
      </c>
      <c r="H21" s="81">
        <f t="shared" si="0"/>
        <v>0</v>
      </c>
      <c r="I21" s="25"/>
    </row>
    <row r="22" spans="1:9" ht="30" customHeight="1" x14ac:dyDescent="0.5">
      <c r="A22" s="16" t="s">
        <v>20</v>
      </c>
      <c r="B22" s="32" t="s">
        <v>117</v>
      </c>
      <c r="C22" s="4">
        <v>1</v>
      </c>
      <c r="D22" s="40" t="s">
        <v>156</v>
      </c>
      <c r="E22" s="36" t="s">
        <v>157</v>
      </c>
      <c r="F22" s="36" t="s">
        <v>158</v>
      </c>
      <c r="G22" s="36" t="s">
        <v>159</v>
      </c>
      <c r="H22" s="76">
        <f t="shared" si="0"/>
        <v>0</v>
      </c>
      <c r="I22" s="25"/>
    </row>
    <row r="23" spans="1:9" ht="42" customHeight="1" x14ac:dyDescent="0.5">
      <c r="A23" s="16" t="s">
        <v>21</v>
      </c>
      <c r="B23" s="32" t="s">
        <v>118</v>
      </c>
      <c r="C23" s="4">
        <v>2</v>
      </c>
      <c r="D23" s="40" t="s">
        <v>160</v>
      </c>
      <c r="E23" s="36" t="s">
        <v>161</v>
      </c>
      <c r="F23" s="36" t="s">
        <v>199</v>
      </c>
      <c r="G23" s="36" t="s">
        <v>162</v>
      </c>
      <c r="H23" s="76">
        <f t="shared" si="0"/>
        <v>0</v>
      </c>
      <c r="I23" s="25"/>
    </row>
    <row r="24" spans="1:9" ht="42" customHeight="1" x14ac:dyDescent="0.5">
      <c r="A24" s="16" t="s">
        <v>22</v>
      </c>
      <c r="B24" s="32" t="s">
        <v>315</v>
      </c>
      <c r="C24" s="4">
        <v>2</v>
      </c>
      <c r="D24" s="36" t="s">
        <v>163</v>
      </c>
      <c r="E24" s="37" t="s">
        <v>164</v>
      </c>
      <c r="F24" s="37" t="s">
        <v>165</v>
      </c>
      <c r="G24" s="48" t="s">
        <v>55</v>
      </c>
      <c r="H24" s="76">
        <f t="shared" si="0"/>
        <v>0</v>
      </c>
      <c r="I24" s="22"/>
    </row>
    <row r="25" spans="1:9" ht="30" customHeight="1" x14ac:dyDescent="0.5">
      <c r="A25" s="16" t="s">
        <v>23</v>
      </c>
      <c r="B25" s="32" t="s">
        <v>119</v>
      </c>
      <c r="C25" s="4">
        <v>2</v>
      </c>
      <c r="D25" s="48" t="s">
        <v>55</v>
      </c>
      <c r="E25" s="37" t="s">
        <v>166</v>
      </c>
      <c r="F25" s="37" t="s">
        <v>167</v>
      </c>
      <c r="G25" s="48" t="s">
        <v>55</v>
      </c>
      <c r="H25" s="76">
        <f t="shared" si="0"/>
        <v>0</v>
      </c>
      <c r="I25" s="22"/>
    </row>
    <row r="26" spans="1:9" ht="30" customHeight="1" x14ac:dyDescent="0.5">
      <c r="A26" s="16" t="s">
        <v>24</v>
      </c>
      <c r="B26" s="32" t="s">
        <v>120</v>
      </c>
      <c r="C26" s="4">
        <v>5</v>
      </c>
      <c r="D26" s="40">
        <f>I26</f>
        <v>0</v>
      </c>
      <c r="E26" s="71"/>
      <c r="F26" s="71"/>
      <c r="G26" s="71"/>
      <c r="H26" s="76">
        <f>$D26*$D$8*$C26</f>
        <v>0</v>
      </c>
      <c r="I26" s="25"/>
    </row>
    <row r="27" spans="1:9" ht="30" customHeight="1" x14ac:dyDescent="0.5">
      <c r="A27" s="16" t="s">
        <v>25</v>
      </c>
      <c r="B27" s="32" t="s">
        <v>121</v>
      </c>
      <c r="C27" s="4">
        <v>5</v>
      </c>
      <c r="D27" s="40">
        <f>I27</f>
        <v>0</v>
      </c>
      <c r="E27" s="71"/>
      <c r="F27" s="71"/>
      <c r="G27" s="71"/>
      <c r="H27" s="76">
        <f>$D27*$D$8*$C27</f>
        <v>0</v>
      </c>
      <c r="I27" s="25"/>
    </row>
    <row r="28" spans="1:9" ht="30" customHeight="1" x14ac:dyDescent="0.5">
      <c r="A28" s="34" t="s">
        <v>26</v>
      </c>
      <c r="B28" s="35" t="s">
        <v>125</v>
      </c>
      <c r="C28" s="6">
        <v>7</v>
      </c>
      <c r="D28" s="41" t="s">
        <v>163</v>
      </c>
      <c r="E28" s="48" t="s">
        <v>55</v>
      </c>
      <c r="F28" s="48" t="s">
        <v>55</v>
      </c>
      <c r="G28" s="48" t="s">
        <v>55</v>
      </c>
      <c r="H28" s="79">
        <f t="shared" ref="H28:H29" si="1">IF($I28=$G28,$G$8,IF($I28=$F28,$F$8,IF($I28=$E28,$E$8,IF($I28=$D28,$D$8,0))))*$C28</f>
        <v>0</v>
      </c>
      <c r="I28" s="22"/>
    </row>
    <row r="29" spans="1:9" ht="42" customHeight="1" thickBot="1" x14ac:dyDescent="0.55000000000000004">
      <c r="A29" s="17" t="s">
        <v>27</v>
      </c>
      <c r="B29" s="33" t="s">
        <v>309</v>
      </c>
      <c r="C29" s="19">
        <v>5</v>
      </c>
      <c r="D29" s="61" t="s">
        <v>168</v>
      </c>
      <c r="E29" s="43" t="s">
        <v>169</v>
      </c>
      <c r="F29" s="43" t="s">
        <v>170</v>
      </c>
      <c r="G29" s="43" t="s">
        <v>171</v>
      </c>
      <c r="H29" s="80">
        <f t="shared" si="1"/>
        <v>0</v>
      </c>
      <c r="I29" s="22"/>
    </row>
    <row r="30" spans="1:9" ht="19.95" customHeight="1" thickBot="1" x14ac:dyDescent="0.55000000000000004"/>
    <row r="31" spans="1:9" ht="24" customHeight="1" thickBot="1" x14ac:dyDescent="0.55000000000000004">
      <c r="E31" s="90" t="s">
        <v>311</v>
      </c>
      <c r="F31" s="91"/>
      <c r="G31" s="77" t="str">
        <f>SUM(H12:H27)&amp;" ポイント"</f>
        <v>0 ポイント</v>
      </c>
      <c r="I31" s="5"/>
    </row>
    <row r="32" spans="1:9" ht="24" customHeight="1" thickBot="1" x14ac:dyDescent="0.55000000000000004">
      <c r="E32" s="92" t="s">
        <v>310</v>
      </c>
      <c r="F32" s="93"/>
      <c r="G32" s="78" t="str">
        <f>SUM(H28:H29)&amp;" ポイント"</f>
        <v>0 ポイント</v>
      </c>
      <c r="I32" s="5"/>
    </row>
  </sheetData>
  <sheetProtection algorithmName="SHA-512" hashValue="mvzuy2AmJPR9tEhA+jPIpANxUEyTLUH0sEqK4D/wazGANW64/7KQVgWaFh5VeltXHijcp3/w4o0f0Vvs+R0a3Q==" saltValue="xnGL6mdjupdwXvzZJ28p1w==" spinCount="100000" sheet="1" objects="1" scenarios="1"/>
  <mergeCells count="11">
    <mergeCell ref="I9:I11"/>
    <mergeCell ref="E31:F31"/>
    <mergeCell ref="E32:F32"/>
    <mergeCell ref="G3:H3"/>
    <mergeCell ref="B4:G4"/>
    <mergeCell ref="B5:H5"/>
    <mergeCell ref="C7:H7"/>
    <mergeCell ref="A9:B11"/>
    <mergeCell ref="C9:C11"/>
    <mergeCell ref="D9:G9"/>
    <mergeCell ref="H9:H11"/>
  </mergeCells>
  <phoneticPr fontId="2"/>
  <conditionalFormatting sqref="D12">
    <cfRule type="expression" dxfId="120" priority="54">
      <formula>$I$12=$D$12</formula>
    </cfRule>
  </conditionalFormatting>
  <conditionalFormatting sqref="E12">
    <cfRule type="expression" dxfId="119" priority="53">
      <formula>$I$12=$E$12</formula>
    </cfRule>
  </conditionalFormatting>
  <conditionalFormatting sqref="F12">
    <cfRule type="expression" dxfId="118" priority="52">
      <formula>$I$12=$F$12</formula>
    </cfRule>
  </conditionalFormatting>
  <conditionalFormatting sqref="G13">
    <cfRule type="expression" dxfId="117" priority="51">
      <formula>$I$13=$G$13</formula>
    </cfRule>
  </conditionalFormatting>
  <conditionalFormatting sqref="E14">
    <cfRule type="expression" dxfId="116" priority="50">
      <formula>$I$14=$E$14</formula>
    </cfRule>
  </conditionalFormatting>
  <conditionalFormatting sqref="F14">
    <cfRule type="expression" dxfId="115" priority="49">
      <formula>$I$14=$F$14</formula>
    </cfRule>
  </conditionalFormatting>
  <conditionalFormatting sqref="D15">
    <cfRule type="expression" dxfId="114" priority="48">
      <formula>$I$15=$D$15</formula>
    </cfRule>
  </conditionalFormatting>
  <conditionalFormatting sqref="E15">
    <cfRule type="expression" dxfId="113" priority="47">
      <formula>$I$15=$E$15</formula>
    </cfRule>
  </conditionalFormatting>
  <conditionalFormatting sqref="F15">
    <cfRule type="expression" dxfId="112" priority="46">
      <formula>$I$15=$F$15</formula>
    </cfRule>
  </conditionalFormatting>
  <conditionalFormatting sqref="G15">
    <cfRule type="expression" dxfId="111" priority="45">
      <formula>$I$15=$G$15</formula>
    </cfRule>
  </conditionalFormatting>
  <conditionalFormatting sqref="D16">
    <cfRule type="expression" dxfId="110" priority="44">
      <formula>$I$16=$D$16</formula>
    </cfRule>
  </conditionalFormatting>
  <conditionalFormatting sqref="E16">
    <cfRule type="expression" dxfId="109" priority="43">
      <formula>$I$16=$E$16</formula>
    </cfRule>
  </conditionalFormatting>
  <conditionalFormatting sqref="F16">
    <cfRule type="expression" dxfId="108" priority="42">
      <formula>$I$16=$F$16</formula>
    </cfRule>
  </conditionalFormatting>
  <conditionalFormatting sqref="D17">
    <cfRule type="expression" dxfId="107" priority="41">
      <formula>$I$17=$D$17</formula>
    </cfRule>
  </conditionalFormatting>
  <conditionalFormatting sqref="D18">
    <cfRule type="expression" dxfId="106" priority="40">
      <formula>$I$18=$D$18</formula>
    </cfRule>
  </conditionalFormatting>
  <conditionalFormatting sqref="E18">
    <cfRule type="expression" dxfId="105" priority="39">
      <formula>$I$18=$E$18</formula>
    </cfRule>
  </conditionalFormatting>
  <conditionalFormatting sqref="F18">
    <cfRule type="expression" dxfId="104" priority="38">
      <formula>$I$18=$F$18</formula>
    </cfRule>
  </conditionalFormatting>
  <conditionalFormatting sqref="D19">
    <cfRule type="expression" dxfId="103" priority="37">
      <formula>$I$19=$D$19</formula>
    </cfRule>
  </conditionalFormatting>
  <conditionalFormatting sqref="E19">
    <cfRule type="expression" dxfId="102" priority="36">
      <formula>$I$19=$E$19</formula>
    </cfRule>
  </conditionalFormatting>
  <conditionalFormatting sqref="F19">
    <cfRule type="expression" dxfId="101" priority="35">
      <formula>$I$19=$F$19</formula>
    </cfRule>
  </conditionalFormatting>
  <conditionalFormatting sqref="D20">
    <cfRule type="expression" dxfId="100" priority="33">
      <formula>$I$20=$D$20</formula>
    </cfRule>
  </conditionalFormatting>
  <conditionalFormatting sqref="E20">
    <cfRule type="expression" dxfId="99" priority="32">
      <formula>$I$20=$E$20</formula>
    </cfRule>
  </conditionalFormatting>
  <conditionalFormatting sqref="F20">
    <cfRule type="expression" dxfId="98" priority="31">
      <formula>$I$20=$F$20</formula>
    </cfRule>
  </conditionalFormatting>
  <conditionalFormatting sqref="D21">
    <cfRule type="expression" dxfId="97" priority="30">
      <formula>$I$21=$D$21</formula>
    </cfRule>
  </conditionalFormatting>
  <conditionalFormatting sqref="E21">
    <cfRule type="expression" dxfId="96" priority="29">
      <formula>$I$21=$E$21</formula>
    </cfRule>
  </conditionalFormatting>
  <conditionalFormatting sqref="F21">
    <cfRule type="expression" dxfId="95" priority="28">
      <formula>$I$21=$F$21</formula>
    </cfRule>
  </conditionalFormatting>
  <conditionalFormatting sqref="G21">
    <cfRule type="expression" dxfId="94" priority="27">
      <formula>$I$21=$G$21</formula>
    </cfRule>
  </conditionalFormatting>
  <conditionalFormatting sqref="D22">
    <cfRule type="expression" dxfId="93" priority="26">
      <formula>$I$22=$D$22</formula>
    </cfRule>
  </conditionalFormatting>
  <conditionalFormatting sqref="E22">
    <cfRule type="expression" dxfId="92" priority="25">
      <formula>$I$22=$E$22</formula>
    </cfRule>
  </conditionalFormatting>
  <conditionalFormatting sqref="F22">
    <cfRule type="expression" dxfId="91" priority="24">
      <formula>$I$22=$F$22</formula>
    </cfRule>
  </conditionalFormatting>
  <conditionalFormatting sqref="G22">
    <cfRule type="expression" dxfId="90" priority="23">
      <formula>$I$22=$G$22</formula>
    </cfRule>
  </conditionalFormatting>
  <conditionalFormatting sqref="D23">
    <cfRule type="expression" dxfId="89" priority="22">
      <formula>$I$23=$D$23</formula>
    </cfRule>
  </conditionalFormatting>
  <conditionalFormatting sqref="E23">
    <cfRule type="expression" dxfId="88" priority="21">
      <formula>$I$23=$E$23</formula>
    </cfRule>
  </conditionalFormatting>
  <conditionalFormatting sqref="F23">
    <cfRule type="expression" dxfId="87" priority="20">
      <formula>$I$23=$F$23</formula>
    </cfRule>
  </conditionalFormatting>
  <conditionalFormatting sqref="G23">
    <cfRule type="expression" dxfId="86" priority="19">
      <formula>$I$23=$G$23</formula>
    </cfRule>
  </conditionalFormatting>
  <conditionalFormatting sqref="D24">
    <cfRule type="expression" dxfId="85" priority="18">
      <formula>$I$24=$D$24</formula>
    </cfRule>
  </conditionalFormatting>
  <conditionalFormatting sqref="E24">
    <cfRule type="expression" dxfId="84" priority="17">
      <formula>$I$24=$E$24</formula>
    </cfRule>
  </conditionalFormatting>
  <conditionalFormatting sqref="F24">
    <cfRule type="expression" dxfId="83" priority="16">
      <formula>$I$24=$F$24</formula>
    </cfRule>
  </conditionalFormatting>
  <conditionalFormatting sqref="E25">
    <cfRule type="expression" dxfId="82" priority="15">
      <formula>$I$25=$E$25</formula>
    </cfRule>
  </conditionalFormatting>
  <conditionalFormatting sqref="F25">
    <cfRule type="expression" dxfId="81" priority="14">
      <formula>$I$25=$F$25</formula>
    </cfRule>
  </conditionalFormatting>
  <conditionalFormatting sqref="D26">
    <cfRule type="expression" dxfId="80" priority="13">
      <formula>$I$26&lt;&gt;""</formula>
    </cfRule>
  </conditionalFormatting>
  <conditionalFormatting sqref="D27">
    <cfRule type="expression" dxfId="79" priority="12">
      <formula>$I$27&lt;&gt;""</formula>
    </cfRule>
  </conditionalFormatting>
  <conditionalFormatting sqref="D28">
    <cfRule type="expression" dxfId="78" priority="11">
      <formula>$I$28=$D$28</formula>
    </cfRule>
  </conditionalFormatting>
  <conditionalFormatting sqref="D29">
    <cfRule type="expression" dxfId="77" priority="10">
      <formula>$I$29=$D$29</formula>
    </cfRule>
  </conditionalFormatting>
  <conditionalFormatting sqref="E29">
    <cfRule type="expression" dxfId="76" priority="9">
      <formula>$I$29=$E$29</formula>
    </cfRule>
  </conditionalFormatting>
  <conditionalFormatting sqref="F29">
    <cfRule type="expression" dxfId="75" priority="8">
      <formula>$I$29=$F$29</formula>
    </cfRule>
  </conditionalFormatting>
  <conditionalFormatting sqref="G29">
    <cfRule type="expression" dxfId="74" priority="7">
      <formula>$I$29=$G$29</formula>
    </cfRule>
  </conditionalFormatting>
  <conditionalFormatting sqref="G3:H3">
    <cfRule type="expression" dxfId="73" priority="2">
      <formula>$G$3&lt;&gt;""</formula>
    </cfRule>
  </conditionalFormatting>
  <conditionalFormatting sqref="C7:H7">
    <cfRule type="expression" dxfId="72" priority="1">
      <formula>$C$7&lt;&gt;""</formula>
    </cfRule>
  </conditionalFormatting>
  <dataValidations count="19">
    <dataValidation imeMode="hiragana" allowBlank="1" showInputMessage="1" showErrorMessage="1" sqref="C7:H7" xr:uid="{1D29D894-9128-43AB-AB27-36277F7C76DD}"/>
    <dataValidation type="whole" imeMode="disabled" operator="greaterThanOrEqual" allowBlank="1" showInputMessage="1" showErrorMessage="1" errorTitle="入力値エラー" error="0以上の整数値を入力してください" prompt="0以上の整数値を入力してください" sqref="I26:I27" xr:uid="{7C393C48-007E-4379-9AEE-095C4AE698C6}">
      <formula1>0</formula1>
    </dataValidation>
    <dataValidation type="list" allowBlank="1" showInputMessage="1" showErrorMessage="1" sqref="I29" xr:uid="{4B8D8C76-476E-4576-975C-0BD571DF6DBC}">
      <formula1>$D$29:$G$29</formula1>
    </dataValidation>
    <dataValidation type="list" allowBlank="1" showInputMessage="1" showErrorMessage="1" sqref="I28" xr:uid="{A1E4F7FD-85CB-422E-A56C-ABC3FCB9F0B1}">
      <formula1>$D$28</formula1>
    </dataValidation>
    <dataValidation type="list" imeMode="disabled" operator="greaterThanOrEqual" allowBlank="1" showInputMessage="1" showErrorMessage="1" sqref="I22" xr:uid="{0B33B338-16DD-4EAB-93AA-89AAB144A268}">
      <formula1>$D$22:$G$22</formula1>
    </dataValidation>
    <dataValidation type="list" imeMode="disabled" operator="greaterThanOrEqual" allowBlank="1" showInputMessage="1" showErrorMessage="1" sqref="I21" xr:uid="{D22A611A-5FE1-4722-9FC6-7C6EDE29B69C}">
      <formula1>$D$21:$G$21</formula1>
    </dataValidation>
    <dataValidation type="list" imeMode="disabled" operator="greaterThanOrEqual" allowBlank="1" showInputMessage="1" showErrorMessage="1" sqref="I18" xr:uid="{083168D1-8EEA-45F6-B505-6F2C9B78F9BB}">
      <formula1>$D$18:$F$18</formula1>
    </dataValidation>
    <dataValidation type="list" allowBlank="1" showInputMessage="1" showErrorMessage="1" sqref="I12" xr:uid="{DE563F4B-D7B8-4BD3-8DB1-B9A681B837B6}">
      <formula1>$D$12:$F$12</formula1>
    </dataValidation>
    <dataValidation type="list" allowBlank="1" showInputMessage="1" showErrorMessage="1" sqref="I13" xr:uid="{9380FB2D-6302-4728-8F28-4022D3028D50}">
      <formula1>$G$13</formula1>
    </dataValidation>
    <dataValidation type="list" allowBlank="1" showInputMessage="1" showErrorMessage="1" sqref="I14" xr:uid="{9F9D1BD0-1816-4921-9051-6BEB69EF1515}">
      <formula1>$E$14:$F$14</formula1>
    </dataValidation>
    <dataValidation type="list" allowBlank="1" showInputMessage="1" showErrorMessage="1" sqref="I15" xr:uid="{8FF36797-5557-42E4-B229-46FF87B6FF76}">
      <formula1>$D$15:$G$15</formula1>
    </dataValidation>
    <dataValidation type="list" allowBlank="1" showInputMessage="1" showErrorMessage="1" sqref="I16" xr:uid="{9439E3FC-8636-4934-A960-569F9CBA68A9}">
      <formula1>$D$16:$F$16</formula1>
    </dataValidation>
    <dataValidation type="list" allowBlank="1" showInputMessage="1" showErrorMessage="1" sqref="I17" xr:uid="{1CF15D8E-7A12-42DE-B250-EB51C562DCC3}">
      <formula1>$D$17</formula1>
    </dataValidation>
    <dataValidation type="list" showInputMessage="1" showErrorMessage="1" sqref="I20" xr:uid="{EE8185A6-8B88-41B6-8A9E-71C39388827C}">
      <formula1>$D$20:$F$20</formula1>
    </dataValidation>
    <dataValidation type="list" allowBlank="1" showInputMessage="1" showErrorMessage="1" sqref="I24" xr:uid="{54F28629-F8BF-4A11-96CC-E7C2FD8C92A5}">
      <formula1>$D$24:$F$24</formula1>
    </dataValidation>
    <dataValidation type="list" allowBlank="1" showInputMessage="1" showErrorMessage="1" sqref="I25" xr:uid="{1A79FF02-1BAE-4016-8B35-73B1DAD14763}">
      <formula1>$E$25:$F$25</formula1>
    </dataValidation>
    <dataValidation type="list" imeMode="disabled" operator="greaterThanOrEqual" allowBlank="1" showInputMessage="1" showErrorMessage="1" sqref="I23" xr:uid="{5C88F77E-5764-4EC3-BEBB-65FC6E49979A}">
      <formula1>D23:G23</formula1>
    </dataValidation>
    <dataValidation type="list" imeMode="disabled" operator="greaterThanOrEqual" allowBlank="1" showInputMessage="1" showErrorMessage="1" sqref="I19" xr:uid="{0B5E5FDA-E31A-40E6-964F-98486D00015E}">
      <formula1>$D$19:$F$19</formula1>
    </dataValidation>
    <dataValidation type="date" imeMode="disabled" allowBlank="1" showInputMessage="1" showErrorMessage="1" prompt="YYYY/MM/DD形式にて入力してください。_x000a_（例）2024/12/11" sqref="G3:H3" xr:uid="{0101ECBF-F951-4B71-A680-2369A7F97F67}">
      <formula1>45637</formula1>
      <formula2>73050</formula2>
    </dataValidation>
  </dataValidations>
  <pageMargins left="0.59055118110236227" right="0.31496062992125984" top="0.59055118110236227" bottom="0.70866141732283472" header="0" footer="0"/>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01DB8-B918-4261-820A-98CDC9A3D5F7}">
  <dimension ref="A1:Z28"/>
  <sheetViews>
    <sheetView showGridLines="0" showRowColHeaders="0" zoomScaleNormal="100" workbookViewId="0">
      <selection activeCell="B1" sqref="B1"/>
    </sheetView>
  </sheetViews>
  <sheetFormatPr defaultRowHeight="19.95" customHeight="1" x14ac:dyDescent="0.5"/>
  <cols>
    <col min="1" max="1" width="4.69921875" style="1" customWidth="1"/>
    <col min="2" max="2" width="16.19921875" style="1" customWidth="1"/>
    <col min="3" max="3" width="4.69921875" style="1" customWidth="1"/>
    <col min="4" max="6" width="13.69921875" style="1" customWidth="1"/>
    <col min="7" max="7" width="13.69921875" style="5" customWidth="1"/>
    <col min="8" max="8" width="4.69921875" style="5" customWidth="1"/>
    <col min="9" max="9" width="20.69921875" style="1" customWidth="1"/>
    <col min="10" max="24" width="8.796875" style="1" customWidth="1"/>
    <col min="25" max="25" width="19.3984375" style="1" customWidth="1"/>
    <col min="26" max="26" width="24.09765625" style="1" bestFit="1" customWidth="1"/>
    <col min="27" max="16384" width="8.796875" style="1"/>
  </cols>
  <sheetData>
    <row r="1" spans="1:26" ht="19.95" customHeight="1" thickBot="1" x14ac:dyDescent="0.55000000000000004">
      <c r="B1" s="1" t="s">
        <v>348</v>
      </c>
      <c r="G1" s="9"/>
      <c r="H1" s="9" t="s">
        <v>60</v>
      </c>
    </row>
    <row r="2" spans="1:26" ht="19.95" customHeight="1" thickBot="1" x14ac:dyDescent="0.55000000000000004">
      <c r="F2" s="14" t="s">
        <v>61</v>
      </c>
      <c r="G2" s="21"/>
      <c r="H2" s="1"/>
      <c r="I2" s="5"/>
    </row>
    <row r="3" spans="1:26" ht="19.95" customHeight="1" x14ac:dyDescent="0.5">
      <c r="F3" s="9" t="s">
        <v>62</v>
      </c>
      <c r="G3" s="96"/>
      <c r="H3" s="96"/>
      <c r="I3" s="5"/>
    </row>
    <row r="4" spans="1:26" ht="30" customHeight="1" x14ac:dyDescent="0.5">
      <c r="B4" s="85" t="s">
        <v>375</v>
      </c>
      <c r="C4" s="85"/>
      <c r="D4" s="85"/>
      <c r="E4" s="85"/>
      <c r="F4" s="85"/>
      <c r="G4" s="85"/>
    </row>
    <row r="5" spans="1:26" ht="30" customHeight="1" x14ac:dyDescent="0.5">
      <c r="B5" s="83" t="s">
        <v>349</v>
      </c>
      <c r="C5" s="83"/>
      <c r="D5" s="83"/>
      <c r="E5" s="83"/>
      <c r="F5" s="83"/>
      <c r="G5" s="83"/>
      <c r="H5" s="83"/>
    </row>
    <row r="6" spans="1:26" ht="12" customHeight="1" x14ac:dyDescent="0.5"/>
    <row r="7" spans="1:26" ht="36" customHeight="1" thickBot="1" x14ac:dyDescent="0.2">
      <c r="B7" s="15" t="s">
        <v>2</v>
      </c>
      <c r="C7" s="118"/>
      <c r="D7" s="118"/>
      <c r="E7" s="118"/>
      <c r="F7" s="118"/>
      <c r="G7" s="118"/>
      <c r="H7" s="118"/>
    </row>
    <row r="8" spans="1:26" s="45" customFormat="1" ht="24" customHeight="1" thickBot="1" x14ac:dyDescent="0.55000000000000004">
      <c r="D8" s="46">
        <v>1</v>
      </c>
      <c r="E8" s="46">
        <v>3</v>
      </c>
      <c r="F8" s="46">
        <v>5</v>
      </c>
      <c r="G8" s="46">
        <v>8</v>
      </c>
      <c r="H8" s="47"/>
    </row>
    <row r="9" spans="1:26" ht="19.95" customHeight="1" x14ac:dyDescent="0.5">
      <c r="A9" s="103" t="s">
        <v>3</v>
      </c>
      <c r="B9" s="104"/>
      <c r="C9" s="112" t="s">
        <v>67</v>
      </c>
      <c r="D9" s="121" t="s">
        <v>4</v>
      </c>
      <c r="E9" s="104"/>
      <c r="F9" s="104"/>
      <c r="G9" s="105"/>
      <c r="H9" s="100" t="s">
        <v>221</v>
      </c>
      <c r="I9" s="120" t="s">
        <v>5</v>
      </c>
    </row>
    <row r="10" spans="1:26" ht="19.95" customHeight="1" x14ac:dyDescent="0.5">
      <c r="A10" s="106"/>
      <c r="B10" s="107"/>
      <c r="C10" s="113"/>
      <c r="D10" s="6" t="s">
        <v>7</v>
      </c>
      <c r="E10" s="6" t="s">
        <v>8</v>
      </c>
      <c r="F10" s="6" t="s">
        <v>9</v>
      </c>
      <c r="G10" s="6" t="s">
        <v>105</v>
      </c>
      <c r="H10" s="101"/>
      <c r="I10" s="108"/>
    </row>
    <row r="11" spans="1:26" ht="19.95" customHeight="1" x14ac:dyDescent="0.5">
      <c r="A11" s="109"/>
      <c r="B11" s="110"/>
      <c r="C11" s="114"/>
      <c r="D11" s="7" t="s">
        <v>68</v>
      </c>
      <c r="E11" s="7" t="s">
        <v>70</v>
      </c>
      <c r="F11" s="7" t="s">
        <v>176</v>
      </c>
      <c r="G11" s="7" t="s">
        <v>177</v>
      </c>
      <c r="H11" s="102"/>
      <c r="I11" s="111"/>
    </row>
    <row r="12" spans="1:26" ht="30" customHeight="1" x14ac:dyDescent="0.5">
      <c r="A12" s="16" t="s">
        <v>10</v>
      </c>
      <c r="B12" s="32" t="s">
        <v>206</v>
      </c>
      <c r="C12" s="4">
        <v>2</v>
      </c>
      <c r="D12" s="36" t="s">
        <v>129</v>
      </c>
      <c r="E12" s="36" t="s">
        <v>130</v>
      </c>
      <c r="F12" s="36" t="s">
        <v>131</v>
      </c>
      <c r="G12" s="48" t="s">
        <v>55</v>
      </c>
      <c r="H12" s="76">
        <f>IF($I12=$G12,$G$8,IF($I12=$F12,$F$8,IF($I12=$E12,$E$8,IF($I12=$D12,$D$8,0))))*$C12</f>
        <v>0</v>
      </c>
      <c r="I12" s="22"/>
      <c r="Z12" s="2"/>
    </row>
    <row r="13" spans="1:26" ht="30" customHeight="1" x14ac:dyDescent="0.5">
      <c r="A13" s="16" t="s">
        <v>11</v>
      </c>
      <c r="B13" s="32" t="s">
        <v>108</v>
      </c>
      <c r="C13" s="4">
        <v>1</v>
      </c>
      <c r="D13" s="48" t="s">
        <v>55</v>
      </c>
      <c r="E13" s="36" t="s">
        <v>133</v>
      </c>
      <c r="F13" s="36" t="s">
        <v>134</v>
      </c>
      <c r="G13" s="48" t="s">
        <v>55</v>
      </c>
      <c r="H13" s="76">
        <f t="shared" ref="H13:H19" si="0">IF($I13=$G13,$G$8,IF($I13=$F13,$F$8,IF($I13=$E13,$E$8,IF($I13=$D13,$D$8,0))))*$C13</f>
        <v>0</v>
      </c>
      <c r="I13" s="22"/>
    </row>
    <row r="14" spans="1:26" ht="30" customHeight="1" x14ac:dyDescent="0.5">
      <c r="A14" s="16" t="s">
        <v>12</v>
      </c>
      <c r="B14" s="32" t="s">
        <v>208</v>
      </c>
      <c r="C14" s="4">
        <v>5</v>
      </c>
      <c r="D14" s="36" t="s">
        <v>142</v>
      </c>
      <c r="E14" s="48" t="s">
        <v>55</v>
      </c>
      <c r="F14" s="48" t="s">
        <v>55</v>
      </c>
      <c r="G14" s="48" t="s">
        <v>55</v>
      </c>
      <c r="H14" s="76">
        <f t="shared" si="0"/>
        <v>0</v>
      </c>
      <c r="I14" s="22"/>
    </row>
    <row r="15" spans="1:26" ht="30" customHeight="1" x14ac:dyDescent="0.5">
      <c r="A15" s="16" t="s">
        <v>13</v>
      </c>
      <c r="B15" s="32" t="s">
        <v>113</v>
      </c>
      <c r="C15" s="4">
        <v>1</v>
      </c>
      <c r="D15" s="39" t="s">
        <v>146</v>
      </c>
      <c r="E15" s="36" t="s">
        <v>219</v>
      </c>
      <c r="F15" s="36" t="s">
        <v>220</v>
      </c>
      <c r="G15" s="48" t="s">
        <v>55</v>
      </c>
      <c r="H15" s="76">
        <f t="shared" si="0"/>
        <v>0</v>
      </c>
      <c r="I15" s="24"/>
    </row>
    <row r="16" spans="1:26" ht="40.049999999999997" customHeight="1" x14ac:dyDescent="0.5">
      <c r="A16" s="16" t="s">
        <v>14</v>
      </c>
      <c r="B16" s="32" t="s">
        <v>115</v>
      </c>
      <c r="C16" s="4">
        <v>1</v>
      </c>
      <c r="D16" s="36" t="s">
        <v>149</v>
      </c>
      <c r="E16" s="37" t="s">
        <v>150</v>
      </c>
      <c r="F16" s="36" t="s">
        <v>151</v>
      </c>
      <c r="G16" s="48" t="s">
        <v>55</v>
      </c>
      <c r="H16" s="76">
        <f t="shared" si="0"/>
        <v>0</v>
      </c>
      <c r="I16" s="22"/>
    </row>
    <row r="17" spans="1:9" ht="30" customHeight="1" x14ac:dyDescent="0.5">
      <c r="A17" s="16" t="s">
        <v>15</v>
      </c>
      <c r="B17" s="32" t="s">
        <v>350</v>
      </c>
      <c r="C17" s="4">
        <v>2</v>
      </c>
      <c r="D17" s="40" t="s">
        <v>195</v>
      </c>
      <c r="E17" s="36" t="s">
        <v>196</v>
      </c>
      <c r="F17" s="36" t="s">
        <v>197</v>
      </c>
      <c r="G17" s="36" t="s">
        <v>198</v>
      </c>
      <c r="H17" s="76">
        <f t="shared" si="0"/>
        <v>0</v>
      </c>
      <c r="I17" s="25"/>
    </row>
    <row r="18" spans="1:9" ht="40.049999999999997" customHeight="1" x14ac:dyDescent="0.5">
      <c r="A18" s="16" t="s">
        <v>16</v>
      </c>
      <c r="B18" s="32" t="s">
        <v>353</v>
      </c>
      <c r="C18" s="4">
        <v>2</v>
      </c>
      <c r="D18" s="40" t="s">
        <v>160</v>
      </c>
      <c r="E18" s="36" t="s">
        <v>161</v>
      </c>
      <c r="F18" s="36" t="s">
        <v>199</v>
      </c>
      <c r="G18" s="36" t="s">
        <v>162</v>
      </c>
      <c r="H18" s="76">
        <f t="shared" si="0"/>
        <v>0</v>
      </c>
      <c r="I18" s="25"/>
    </row>
    <row r="19" spans="1:9" ht="30" customHeight="1" x14ac:dyDescent="0.5">
      <c r="A19" s="16" t="s">
        <v>17</v>
      </c>
      <c r="B19" s="32" t="s">
        <v>119</v>
      </c>
      <c r="C19" s="4">
        <v>2</v>
      </c>
      <c r="D19" s="48" t="s">
        <v>55</v>
      </c>
      <c r="E19" s="37" t="s">
        <v>166</v>
      </c>
      <c r="F19" s="37" t="s">
        <v>167</v>
      </c>
      <c r="G19" s="48" t="s">
        <v>55</v>
      </c>
      <c r="H19" s="76">
        <f t="shared" si="0"/>
        <v>0</v>
      </c>
      <c r="I19" s="22"/>
    </row>
    <row r="20" spans="1:9" ht="30" customHeight="1" x14ac:dyDescent="0.5">
      <c r="A20" s="16" t="s">
        <v>18</v>
      </c>
      <c r="B20" s="32" t="s">
        <v>265</v>
      </c>
      <c r="C20" s="4">
        <v>5</v>
      </c>
      <c r="D20" s="40">
        <f>I20</f>
        <v>0</v>
      </c>
      <c r="E20" s="49"/>
      <c r="F20" s="49"/>
      <c r="G20" s="49"/>
      <c r="H20" s="76">
        <f>$D20*$D$8*$C20</f>
        <v>0</v>
      </c>
      <c r="I20" s="25"/>
    </row>
    <row r="21" spans="1:9" ht="30" customHeight="1" x14ac:dyDescent="0.5">
      <c r="A21" s="16" t="s">
        <v>19</v>
      </c>
      <c r="B21" s="32" t="s">
        <v>121</v>
      </c>
      <c r="C21" s="4">
        <v>5</v>
      </c>
      <c r="D21" s="40">
        <f>I21</f>
        <v>0</v>
      </c>
      <c r="E21" s="49"/>
      <c r="F21" s="49"/>
      <c r="G21" s="49"/>
      <c r="H21" s="76">
        <f>$D21*$D$8*$C21</f>
        <v>0</v>
      </c>
      <c r="I21" s="25"/>
    </row>
    <row r="22" spans="1:9" ht="30" customHeight="1" x14ac:dyDescent="0.5">
      <c r="A22" s="34" t="s">
        <v>20</v>
      </c>
      <c r="B22" s="35" t="s">
        <v>125</v>
      </c>
      <c r="C22" s="6">
        <v>7</v>
      </c>
      <c r="D22" s="41" t="s">
        <v>163</v>
      </c>
      <c r="E22" s="48" t="s">
        <v>55</v>
      </c>
      <c r="F22" s="48" t="s">
        <v>55</v>
      </c>
      <c r="G22" s="48" t="s">
        <v>55</v>
      </c>
      <c r="H22" s="79">
        <f t="shared" ref="H22:H25" si="1">IF($I22=$G22,$G$8,IF($I22=$F22,$F$8,IF($I22=$E22,$E$8,IF($I22=$D22,$D$8,0))))*$C22</f>
        <v>0</v>
      </c>
      <c r="I22" s="22"/>
    </row>
    <row r="23" spans="1:9" ht="40.049999999999997" customHeight="1" x14ac:dyDescent="0.5">
      <c r="A23" s="34" t="s">
        <v>351</v>
      </c>
      <c r="B23" s="35" t="s">
        <v>202</v>
      </c>
      <c r="C23" s="6">
        <v>10</v>
      </c>
      <c r="D23" s="41" t="s">
        <v>210</v>
      </c>
      <c r="E23" s="42" t="s">
        <v>211</v>
      </c>
      <c r="F23" s="42" t="s">
        <v>212</v>
      </c>
      <c r="G23" s="48" t="s">
        <v>55</v>
      </c>
      <c r="H23" s="79">
        <f t="shared" si="1"/>
        <v>0</v>
      </c>
      <c r="I23" s="22"/>
    </row>
    <row r="24" spans="1:9" ht="70.05" customHeight="1" x14ac:dyDescent="0.5">
      <c r="A24" s="34" t="s">
        <v>352</v>
      </c>
      <c r="B24" s="35" t="s">
        <v>202</v>
      </c>
      <c r="C24" s="6">
        <v>10</v>
      </c>
      <c r="D24" s="68" t="s">
        <v>354</v>
      </c>
      <c r="E24" s="48" t="s">
        <v>55</v>
      </c>
      <c r="F24" s="48" t="s">
        <v>55</v>
      </c>
      <c r="G24" s="48" t="s">
        <v>55</v>
      </c>
      <c r="H24" s="79">
        <f t="shared" si="1"/>
        <v>0</v>
      </c>
      <c r="I24" s="22"/>
    </row>
    <row r="25" spans="1:9" ht="36" customHeight="1" thickBot="1" x14ac:dyDescent="0.55000000000000004">
      <c r="A25" s="17" t="s">
        <v>22</v>
      </c>
      <c r="B25" s="33" t="s">
        <v>204</v>
      </c>
      <c r="C25" s="19">
        <v>10</v>
      </c>
      <c r="D25" s="61" t="s">
        <v>213</v>
      </c>
      <c r="E25" s="43" t="s">
        <v>214</v>
      </c>
      <c r="F25" s="50" t="s">
        <v>55</v>
      </c>
      <c r="G25" s="50" t="s">
        <v>55</v>
      </c>
      <c r="H25" s="80">
        <f t="shared" si="1"/>
        <v>0</v>
      </c>
      <c r="I25" s="22"/>
    </row>
    <row r="26" spans="1:9" ht="10.050000000000001" customHeight="1" thickBot="1" x14ac:dyDescent="0.55000000000000004"/>
    <row r="27" spans="1:9" ht="36" customHeight="1" thickBot="1" x14ac:dyDescent="0.55000000000000004">
      <c r="E27" s="90" t="s">
        <v>355</v>
      </c>
      <c r="F27" s="91"/>
      <c r="G27" s="77" t="str">
        <f>SUM(H12:H21)&amp;" ポイント"</f>
        <v>0 ポイント</v>
      </c>
      <c r="I27" s="5"/>
    </row>
    <row r="28" spans="1:9" ht="36" customHeight="1" thickBot="1" x14ac:dyDescent="0.55000000000000004">
      <c r="E28" s="92" t="s">
        <v>356</v>
      </c>
      <c r="F28" s="93"/>
      <c r="G28" s="78" t="str">
        <f>SUM(H22:H25)&amp;" ポイント"</f>
        <v>0 ポイント</v>
      </c>
      <c r="I28" s="5"/>
    </row>
  </sheetData>
  <sheetProtection algorithmName="SHA-512" hashValue="fbwW//965O0jJsKaWNZOaXG9QGGBVmR7bs9RXXO/lFaL8q/JhFgRXycCmU7ELuHG7FWFx4wCpygaJ/a4kzpVJw==" saltValue="FIqLRa+VA68II/pyTIPBfg==" spinCount="100000" sheet="1" objects="1" scenarios="1"/>
  <mergeCells count="11">
    <mergeCell ref="I9:I11"/>
    <mergeCell ref="E27:F27"/>
    <mergeCell ref="E28:F28"/>
    <mergeCell ref="G3:H3"/>
    <mergeCell ref="B4:G4"/>
    <mergeCell ref="B5:H5"/>
    <mergeCell ref="C7:H7"/>
    <mergeCell ref="A9:B11"/>
    <mergeCell ref="C9:C11"/>
    <mergeCell ref="D9:G9"/>
    <mergeCell ref="H9:H11"/>
  </mergeCells>
  <phoneticPr fontId="2"/>
  <conditionalFormatting sqref="G3:H3">
    <cfRule type="expression" dxfId="71" priority="44">
      <formula>$G$3&lt;&gt;""</formula>
    </cfRule>
  </conditionalFormatting>
  <conditionalFormatting sqref="C7:H7">
    <cfRule type="expression" dxfId="70" priority="43">
      <formula>$C$7&lt;&gt;""</formula>
    </cfRule>
  </conditionalFormatting>
  <conditionalFormatting sqref="D12">
    <cfRule type="expression" dxfId="69" priority="42">
      <formula>$I$12=$D$12</formula>
    </cfRule>
  </conditionalFormatting>
  <conditionalFormatting sqref="E12">
    <cfRule type="expression" dxfId="68" priority="41">
      <formula>$I$12=$E$12</formula>
    </cfRule>
  </conditionalFormatting>
  <conditionalFormatting sqref="F12">
    <cfRule type="expression" dxfId="67" priority="40">
      <formula>$I$12=$F$12</formula>
    </cfRule>
  </conditionalFormatting>
  <conditionalFormatting sqref="E13">
    <cfRule type="expression" dxfId="66" priority="39">
      <formula>$I$13=$E$13</formula>
    </cfRule>
  </conditionalFormatting>
  <conditionalFormatting sqref="F13">
    <cfRule type="expression" dxfId="65" priority="38">
      <formula>$I$13=$F$13</formula>
    </cfRule>
  </conditionalFormatting>
  <conditionalFormatting sqref="D14">
    <cfRule type="expression" dxfId="64" priority="34">
      <formula>$I$14=$D$14</formula>
    </cfRule>
  </conditionalFormatting>
  <conditionalFormatting sqref="D15">
    <cfRule type="expression" dxfId="63" priority="33">
      <formula>$I$15=$D$15</formula>
    </cfRule>
  </conditionalFormatting>
  <conditionalFormatting sqref="E15">
    <cfRule type="expression" dxfId="62" priority="32">
      <formula>$I$15=$E$15</formula>
    </cfRule>
  </conditionalFormatting>
  <conditionalFormatting sqref="F15">
    <cfRule type="expression" dxfId="61" priority="31">
      <formula>$I$15=$F$15</formula>
    </cfRule>
  </conditionalFormatting>
  <conditionalFormatting sqref="D16">
    <cfRule type="expression" dxfId="60" priority="30">
      <formula>$I$16=$D$16</formula>
    </cfRule>
  </conditionalFormatting>
  <conditionalFormatting sqref="E16">
    <cfRule type="expression" dxfId="59" priority="29">
      <formula>$I$16=$E$16</formula>
    </cfRule>
  </conditionalFormatting>
  <conditionalFormatting sqref="F16">
    <cfRule type="expression" dxfId="58" priority="28">
      <formula>$I$16=$F$16</formula>
    </cfRule>
  </conditionalFormatting>
  <conditionalFormatting sqref="D17">
    <cfRule type="expression" dxfId="57" priority="27">
      <formula>$I$17=$D$17</formula>
    </cfRule>
  </conditionalFormatting>
  <conditionalFormatting sqref="E17">
    <cfRule type="expression" dxfId="56" priority="26">
      <formula>$I$17=$E$17</formula>
    </cfRule>
  </conditionalFormatting>
  <conditionalFormatting sqref="F17">
    <cfRule type="expression" dxfId="55" priority="25">
      <formula>$I$17=$F$17</formula>
    </cfRule>
  </conditionalFormatting>
  <conditionalFormatting sqref="G17">
    <cfRule type="expression" dxfId="54" priority="24">
      <formula>$I$17=$G$17</formula>
    </cfRule>
  </conditionalFormatting>
  <conditionalFormatting sqref="D18">
    <cfRule type="expression" dxfId="53" priority="23">
      <formula>$I$18=$D$18</formula>
    </cfRule>
  </conditionalFormatting>
  <conditionalFormatting sqref="E18">
    <cfRule type="expression" dxfId="52" priority="22">
      <formula>$I$18=$E$18</formula>
    </cfRule>
  </conditionalFormatting>
  <conditionalFormatting sqref="F18">
    <cfRule type="expression" dxfId="51" priority="21">
      <formula>$I$18=$F$18</formula>
    </cfRule>
  </conditionalFormatting>
  <conditionalFormatting sqref="G18">
    <cfRule type="expression" dxfId="50" priority="20">
      <formula>$I$18=$G$18</formula>
    </cfRule>
  </conditionalFormatting>
  <conditionalFormatting sqref="E19">
    <cfRule type="expression" dxfId="49" priority="19">
      <formula>$I$19=$E$19</formula>
    </cfRule>
  </conditionalFormatting>
  <conditionalFormatting sqref="F19">
    <cfRule type="expression" dxfId="48" priority="18">
      <formula>$I$19=$F$19</formula>
    </cfRule>
  </conditionalFormatting>
  <conditionalFormatting sqref="D22">
    <cfRule type="expression" dxfId="47" priority="17">
      <formula>$I$22=$D$22</formula>
    </cfRule>
  </conditionalFormatting>
  <conditionalFormatting sqref="D23">
    <cfRule type="expression" dxfId="46" priority="12">
      <formula>$I$23=$D$23</formula>
    </cfRule>
  </conditionalFormatting>
  <conditionalFormatting sqref="E23">
    <cfRule type="expression" dxfId="45" priority="11">
      <formula>$I$23=$E$23</formula>
    </cfRule>
  </conditionalFormatting>
  <conditionalFormatting sqref="F23">
    <cfRule type="expression" dxfId="44" priority="10">
      <formula>$I$23=$F$23</formula>
    </cfRule>
  </conditionalFormatting>
  <conditionalFormatting sqref="D24">
    <cfRule type="expression" dxfId="43" priority="9">
      <formula>$I$24=$D$24</formula>
    </cfRule>
  </conditionalFormatting>
  <conditionalFormatting sqref="D25">
    <cfRule type="expression" dxfId="42" priority="8">
      <formula>$I$25=$D$25</formula>
    </cfRule>
  </conditionalFormatting>
  <conditionalFormatting sqref="E25">
    <cfRule type="expression" dxfId="41" priority="7">
      <formula>$I$25=$E$25</formula>
    </cfRule>
  </conditionalFormatting>
  <conditionalFormatting sqref="D20">
    <cfRule type="expression" dxfId="40" priority="2">
      <formula>$I$20&lt;&gt;""</formula>
    </cfRule>
  </conditionalFormatting>
  <conditionalFormatting sqref="D21">
    <cfRule type="expression" dxfId="39" priority="1">
      <formula>$I$21&lt;&gt;""</formula>
    </cfRule>
  </conditionalFormatting>
  <dataValidations count="15">
    <dataValidation type="list" allowBlank="1" showInputMessage="1" showErrorMessage="1" sqref="I25" xr:uid="{E11B2927-E0BF-47E7-B807-2B1F2DC0AE54}">
      <formula1>$D$25:$E$25</formula1>
    </dataValidation>
    <dataValidation type="list" allowBlank="1" showInputMessage="1" showErrorMessage="1" sqref="I24" xr:uid="{728A71C6-4E84-4BD4-963E-7D0299A24CD7}">
      <formula1>$D$24</formula1>
    </dataValidation>
    <dataValidation type="list" allowBlank="1" showInputMessage="1" showErrorMessage="1" sqref="I23" xr:uid="{C993C36D-917D-4C6B-BFF6-F4D9A7BD5953}">
      <formula1>$D$23:$F$23</formula1>
    </dataValidation>
    <dataValidation type="date" imeMode="disabled" allowBlank="1" showInputMessage="1" showErrorMessage="1" prompt="YYYY/MM/DD形式にて入力してください。_x000a_（例）2024/12/11" sqref="G3:H3" xr:uid="{387F6EE2-1985-4A7C-9241-4053C06D8998}">
      <formula1>45637</formula1>
      <formula2>73050</formula2>
    </dataValidation>
    <dataValidation type="list" imeMode="disabled" operator="greaterThanOrEqual" allowBlank="1" showInputMessage="1" showErrorMessage="1" sqref="I15" xr:uid="{7521A6CE-9850-41B8-B95F-671691A75247}">
      <formula1>$D$15:$F$15</formula1>
    </dataValidation>
    <dataValidation type="list" imeMode="disabled" operator="greaterThanOrEqual" allowBlank="1" showInputMessage="1" showErrorMessage="1" sqref="I18" xr:uid="{16DD371C-837C-496A-BA75-52CF6984E6A1}">
      <formula1>$D$18:$G$18</formula1>
    </dataValidation>
    <dataValidation type="list" allowBlank="1" showInputMessage="1" showErrorMessage="1" sqref="I19" xr:uid="{5F0D4685-F3D4-41C8-9693-3883F3CA7B39}">
      <formula1>$E$19:$F$19</formula1>
    </dataValidation>
    <dataValidation type="list" showInputMessage="1" showErrorMessage="1" sqref="I16" xr:uid="{B5B4CC21-24EC-4261-9CDE-A2F600793B44}">
      <formula1>$D$16:$F$16</formula1>
    </dataValidation>
    <dataValidation type="list" allowBlank="1" showInputMessage="1" showErrorMessage="1" sqref="I14" xr:uid="{58A937A2-3461-470B-8545-528761AE725E}">
      <formula1>$D$14</formula1>
    </dataValidation>
    <dataValidation type="list" allowBlank="1" showInputMessage="1" showErrorMessage="1" sqref="I13" xr:uid="{6417D6CA-AC05-49FD-BA48-4A927EEE684C}">
      <formula1>$E$13:$F$13</formula1>
    </dataValidation>
    <dataValidation type="list" allowBlank="1" showInputMessage="1" showErrorMessage="1" sqref="I12" xr:uid="{62597392-EA25-44EC-90F2-4D85F279F4A5}">
      <formula1>$D$12:$F$12</formula1>
    </dataValidation>
    <dataValidation type="list" imeMode="disabled" operator="greaterThanOrEqual" allowBlank="1" showInputMessage="1" showErrorMessage="1" sqref="I17" xr:uid="{5EE2BC92-46A3-459D-AA9D-FD43AEDA8BCB}">
      <formula1>$D$17:$G$17</formula1>
    </dataValidation>
    <dataValidation type="list" allowBlank="1" showInputMessage="1" showErrorMessage="1" sqref="I22" xr:uid="{FC4101E9-6250-4D4A-A504-AEC7E5F05618}">
      <formula1>$D$22</formula1>
    </dataValidation>
    <dataValidation type="whole" imeMode="disabled" operator="greaterThanOrEqual" allowBlank="1" showInputMessage="1" showErrorMessage="1" errorTitle="入力値エラー" error="0以上の整数値を入力してください" prompt="0以上の整数値を入力してください" sqref="I20:I21" xr:uid="{B41DB4D9-81EF-4E27-A45E-76D5685272A9}">
      <formula1>0</formula1>
    </dataValidation>
    <dataValidation imeMode="hiragana" allowBlank="1" showInputMessage="1" showErrorMessage="1" sqref="C7:H7" xr:uid="{9553C7E6-2DEC-4326-8D90-7081F3D10EA5}"/>
  </dataValidations>
  <pageMargins left="0.59055118110236227" right="0.31496062992125984" top="0.59055118110236227" bottom="0.70866141732283472" header="0" footer="0"/>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CB343-70FF-4806-82D4-0A27F30E065D}">
  <dimension ref="A1:Z24"/>
  <sheetViews>
    <sheetView showGridLines="0" showRowColHeaders="0" zoomScaleNormal="100" workbookViewId="0">
      <selection activeCell="B1" sqref="B1"/>
    </sheetView>
  </sheetViews>
  <sheetFormatPr defaultRowHeight="19.95" customHeight="1" x14ac:dyDescent="0.5"/>
  <cols>
    <col min="1" max="1" width="4.69921875" style="1" customWidth="1"/>
    <col min="2" max="2" width="16.19921875" style="1" customWidth="1"/>
    <col min="3" max="3" width="4.69921875" style="1" customWidth="1"/>
    <col min="4" max="6" width="13.69921875" style="1" customWidth="1"/>
    <col min="7" max="7" width="13.69921875" style="5" customWidth="1"/>
    <col min="8" max="8" width="4.69921875" style="5" customWidth="1"/>
    <col min="9" max="9" width="20.69921875" style="1" customWidth="1"/>
    <col min="10" max="24" width="8.796875" style="1" customWidth="1"/>
    <col min="25" max="25" width="19.3984375" style="1" customWidth="1"/>
    <col min="26" max="26" width="24.09765625" style="1" bestFit="1" customWidth="1"/>
    <col min="27" max="16384" width="8.796875" style="1"/>
  </cols>
  <sheetData>
    <row r="1" spans="1:26" ht="19.95" customHeight="1" thickBot="1" x14ac:dyDescent="0.55000000000000004">
      <c r="B1" s="1" t="s">
        <v>345</v>
      </c>
      <c r="G1" s="9"/>
      <c r="H1" s="9" t="s">
        <v>60</v>
      </c>
    </row>
    <row r="2" spans="1:26" ht="19.95" customHeight="1" thickBot="1" x14ac:dyDescent="0.55000000000000004">
      <c r="F2" s="14" t="s">
        <v>61</v>
      </c>
      <c r="G2" s="21"/>
      <c r="H2" s="1"/>
      <c r="I2" s="5"/>
    </row>
    <row r="3" spans="1:26" ht="19.95" customHeight="1" x14ac:dyDescent="0.5">
      <c r="F3" s="9" t="s">
        <v>62</v>
      </c>
      <c r="G3" s="96"/>
      <c r="H3" s="96"/>
      <c r="I3" s="5"/>
    </row>
    <row r="4" spans="1:26" ht="30" customHeight="1" x14ac:dyDescent="0.5">
      <c r="B4" s="85" t="s">
        <v>346</v>
      </c>
      <c r="C4" s="85"/>
      <c r="D4" s="85"/>
      <c r="E4" s="85"/>
      <c r="F4" s="85"/>
      <c r="G4" s="85"/>
    </row>
    <row r="5" spans="1:26" ht="36" customHeight="1" x14ac:dyDescent="0.5">
      <c r="B5" s="83" t="s">
        <v>347</v>
      </c>
      <c r="C5" s="83"/>
      <c r="D5" s="83"/>
      <c r="E5" s="83"/>
      <c r="F5" s="83"/>
      <c r="G5" s="83"/>
      <c r="H5" s="83"/>
    </row>
    <row r="6" spans="1:26" ht="12" customHeight="1" x14ac:dyDescent="0.5"/>
    <row r="7" spans="1:26" ht="36" customHeight="1" thickBot="1" x14ac:dyDescent="0.2">
      <c r="B7" s="15" t="s">
        <v>2</v>
      </c>
      <c r="C7" s="118"/>
      <c r="D7" s="118"/>
      <c r="E7" s="118"/>
      <c r="F7" s="118"/>
      <c r="G7" s="118"/>
      <c r="H7" s="118"/>
    </row>
    <row r="8" spans="1:26" s="45" customFormat="1" ht="12" customHeight="1" thickBot="1" x14ac:dyDescent="0.55000000000000004">
      <c r="D8" s="46">
        <v>1</v>
      </c>
      <c r="E8" s="46">
        <v>2</v>
      </c>
      <c r="F8" s="46">
        <v>3</v>
      </c>
      <c r="G8" s="46">
        <v>5</v>
      </c>
      <c r="H8" s="47"/>
    </row>
    <row r="9" spans="1:26" ht="19.95" customHeight="1" x14ac:dyDescent="0.5">
      <c r="A9" s="103" t="s">
        <v>3</v>
      </c>
      <c r="B9" s="104"/>
      <c r="C9" s="112" t="s">
        <v>67</v>
      </c>
      <c r="D9" s="121" t="s">
        <v>4</v>
      </c>
      <c r="E9" s="104"/>
      <c r="F9" s="104"/>
      <c r="G9" s="105"/>
      <c r="H9" s="100" t="s">
        <v>6</v>
      </c>
      <c r="I9" s="120" t="s">
        <v>5</v>
      </c>
    </row>
    <row r="10" spans="1:26" ht="19.95" customHeight="1" x14ac:dyDescent="0.5">
      <c r="A10" s="106"/>
      <c r="B10" s="107"/>
      <c r="C10" s="113"/>
      <c r="D10" s="6" t="s">
        <v>7</v>
      </c>
      <c r="E10" s="6" t="s">
        <v>8</v>
      </c>
      <c r="F10" s="6" t="s">
        <v>9</v>
      </c>
      <c r="G10" s="6" t="s">
        <v>105</v>
      </c>
      <c r="H10" s="101"/>
      <c r="I10" s="108"/>
    </row>
    <row r="11" spans="1:26" ht="19.95" customHeight="1" x14ac:dyDescent="0.5">
      <c r="A11" s="109"/>
      <c r="B11" s="110"/>
      <c r="C11" s="114"/>
      <c r="D11" s="7" t="s">
        <v>68</v>
      </c>
      <c r="E11" s="7" t="s">
        <v>69</v>
      </c>
      <c r="F11" s="7" t="s">
        <v>70</v>
      </c>
      <c r="G11" s="7" t="s">
        <v>176</v>
      </c>
      <c r="H11" s="102"/>
      <c r="I11" s="111"/>
    </row>
    <row r="12" spans="1:26" ht="36" customHeight="1" x14ac:dyDescent="0.5">
      <c r="A12" s="16" t="s">
        <v>10</v>
      </c>
      <c r="B12" s="32" t="s">
        <v>316</v>
      </c>
      <c r="C12" s="4">
        <v>10</v>
      </c>
      <c r="D12" s="48" t="s">
        <v>55</v>
      </c>
      <c r="E12" s="36" t="s">
        <v>330</v>
      </c>
      <c r="F12" s="36" t="s">
        <v>331</v>
      </c>
      <c r="G12" s="37" t="s">
        <v>332</v>
      </c>
      <c r="H12" s="76">
        <f>IF($I12=$G12,$G$8,IF($I12=$F12,$F$8,IF($I12=$E12,$E$8,IF($I12=$D12,$D$8,0))))*$C12</f>
        <v>0</v>
      </c>
      <c r="I12" s="22"/>
      <c r="Z12" s="2"/>
    </row>
    <row r="13" spans="1:26" ht="36" customHeight="1" x14ac:dyDescent="0.5">
      <c r="A13" s="16" t="s">
        <v>11</v>
      </c>
      <c r="B13" s="32" t="s">
        <v>317</v>
      </c>
      <c r="C13" s="4">
        <v>1</v>
      </c>
      <c r="D13" s="64">
        <f>I13</f>
        <v>0</v>
      </c>
      <c r="E13" s="73"/>
      <c r="F13" s="73"/>
      <c r="G13" s="48"/>
      <c r="H13" s="76">
        <f>$D13*$C13*$D$8</f>
        <v>0</v>
      </c>
      <c r="I13" s="65"/>
    </row>
    <row r="14" spans="1:26" ht="60" customHeight="1" x14ac:dyDescent="0.5">
      <c r="A14" s="16" t="s">
        <v>12</v>
      </c>
      <c r="B14" s="32" t="s">
        <v>376</v>
      </c>
      <c r="C14" s="4">
        <v>1</v>
      </c>
      <c r="D14" s="36" t="s">
        <v>333</v>
      </c>
      <c r="E14" s="37" t="s">
        <v>334</v>
      </c>
      <c r="F14" s="37" t="s">
        <v>335</v>
      </c>
      <c r="G14" s="37" t="s">
        <v>336</v>
      </c>
      <c r="H14" s="76">
        <f>IF($I14=$G14,$G$8,IF($I14=$F14,$F$8,IF($I14=$E14,$E$8,IF($I14=$D14,$D$8,0))))*$C14</f>
        <v>0</v>
      </c>
      <c r="I14" s="22"/>
    </row>
    <row r="15" spans="1:26" ht="42" customHeight="1" x14ac:dyDescent="0.5">
      <c r="A15" s="16" t="s">
        <v>13</v>
      </c>
      <c r="B15" s="32" t="s">
        <v>318</v>
      </c>
      <c r="C15" s="4">
        <v>1</v>
      </c>
      <c r="D15" s="36" t="s">
        <v>146</v>
      </c>
      <c r="E15" s="36" t="s">
        <v>337</v>
      </c>
      <c r="F15" s="36" t="s">
        <v>338</v>
      </c>
      <c r="G15" s="48" t="s">
        <v>55</v>
      </c>
      <c r="H15" s="76">
        <f>IF($I15=$G15,$G$8,IF($I15=$F15,$F$8,IF($I15=$E15,$E$8,IF($I15=$D15,$D$8,0))))*$C15</f>
        <v>0</v>
      </c>
      <c r="I15" s="24"/>
    </row>
    <row r="16" spans="1:26" ht="36" customHeight="1" x14ac:dyDescent="0.5">
      <c r="A16" s="16" t="s">
        <v>14</v>
      </c>
      <c r="B16" s="32" t="s">
        <v>319</v>
      </c>
      <c r="C16" s="4">
        <v>1</v>
      </c>
      <c r="D16" s="36" t="s">
        <v>339</v>
      </c>
      <c r="E16" s="48" t="s">
        <v>55</v>
      </c>
      <c r="F16" s="36" t="s">
        <v>340</v>
      </c>
      <c r="G16" s="48" t="s">
        <v>55</v>
      </c>
      <c r="H16" s="76">
        <f>IF($I16=$G16,$G$8,IF($I16=$F16,$F$8,IF($I16=$E16,$E$8,IF($I16=$D16,$D$8,0))))*$C16</f>
        <v>0</v>
      </c>
      <c r="I16" s="22"/>
    </row>
    <row r="17" spans="1:9" ht="36" customHeight="1" x14ac:dyDescent="0.5">
      <c r="A17" s="16" t="s">
        <v>15</v>
      </c>
      <c r="B17" s="32" t="s">
        <v>320</v>
      </c>
      <c r="C17" s="4">
        <v>1</v>
      </c>
      <c r="D17" s="66">
        <f>I17</f>
        <v>0</v>
      </c>
      <c r="E17" s="67" t="s">
        <v>344</v>
      </c>
      <c r="F17" s="73"/>
      <c r="G17" s="73"/>
      <c r="H17" s="76">
        <f>$D17*$C17*$D$8*0.2</f>
        <v>0</v>
      </c>
      <c r="I17" s="65"/>
    </row>
    <row r="18" spans="1:9" ht="36" customHeight="1" x14ac:dyDescent="0.5">
      <c r="A18" s="16" t="s">
        <v>16</v>
      </c>
      <c r="B18" s="32" t="s">
        <v>321</v>
      </c>
      <c r="C18" s="4">
        <v>1</v>
      </c>
      <c r="D18" s="36" t="s">
        <v>341</v>
      </c>
      <c r="E18" s="36" t="s">
        <v>342</v>
      </c>
      <c r="F18" s="48" t="s">
        <v>55</v>
      </c>
      <c r="G18" s="48" t="s">
        <v>55</v>
      </c>
      <c r="H18" s="76">
        <f>IF($I18=$G18,$G$8,IF($I18=$F18,$F$8,IF($I18=$E18,$E$8,IF($I18=$D18,$D$8,0))))*$C18</f>
        <v>0</v>
      </c>
      <c r="I18" s="25"/>
    </row>
    <row r="19" spans="1:9" ht="36" customHeight="1" x14ac:dyDescent="0.5">
      <c r="A19" s="16" t="s">
        <v>17</v>
      </c>
      <c r="B19" s="32" t="s">
        <v>266</v>
      </c>
      <c r="C19" s="4">
        <v>6</v>
      </c>
      <c r="D19" s="37" t="s">
        <v>343</v>
      </c>
      <c r="E19" s="48" t="s">
        <v>55</v>
      </c>
      <c r="F19" s="48" t="s">
        <v>55</v>
      </c>
      <c r="G19" s="48" t="s">
        <v>377</v>
      </c>
      <c r="H19" s="76">
        <f>IF($I19=$G19,$G$8,IF($I19=$F19,$F$8,IF($I19=$E19,$E$8,IF($I19=$D19,$D$8,0))))*$C19</f>
        <v>0</v>
      </c>
      <c r="I19" s="22"/>
    </row>
    <row r="20" spans="1:9" ht="36" customHeight="1" thickBot="1" x14ac:dyDescent="0.55000000000000004">
      <c r="A20" s="17" t="s">
        <v>18</v>
      </c>
      <c r="B20" s="62" t="s">
        <v>322</v>
      </c>
      <c r="C20" s="19">
        <v>6</v>
      </c>
      <c r="D20" s="61" t="s">
        <v>343</v>
      </c>
      <c r="E20" s="50" t="s">
        <v>377</v>
      </c>
      <c r="F20" s="50" t="s">
        <v>377</v>
      </c>
      <c r="G20" s="50" t="s">
        <v>377</v>
      </c>
      <c r="H20" s="80">
        <f>IF($I20=$G20,$G$8,IF($I20=$F20,$F$8,IF($I20=$E20,$E$8,IF($I20=$D20,$D$8,0))))*$C20</f>
        <v>0</v>
      </c>
      <c r="I20" s="25"/>
    </row>
    <row r="21" spans="1:9" ht="30" customHeight="1" x14ac:dyDescent="0.5">
      <c r="A21" s="63" t="s">
        <v>324</v>
      </c>
      <c r="B21" s="83" t="s">
        <v>327</v>
      </c>
      <c r="C21" s="83"/>
      <c r="D21" s="83"/>
      <c r="E21" s="83"/>
      <c r="F21" s="83"/>
      <c r="G21" s="83"/>
      <c r="H21" s="83"/>
    </row>
    <row r="22" spans="1:9" ht="30" customHeight="1" x14ac:dyDescent="0.5">
      <c r="A22" s="63" t="s">
        <v>325</v>
      </c>
      <c r="B22" s="83" t="s">
        <v>328</v>
      </c>
      <c r="C22" s="83"/>
      <c r="D22" s="83"/>
      <c r="E22" s="83"/>
      <c r="F22" s="83"/>
      <c r="G22" s="83"/>
      <c r="H22" s="83"/>
    </row>
    <row r="23" spans="1:9" ht="30" customHeight="1" thickBot="1" x14ac:dyDescent="0.55000000000000004">
      <c r="A23" s="63" t="s">
        <v>326</v>
      </c>
      <c r="B23" s="83" t="s">
        <v>329</v>
      </c>
      <c r="C23" s="83"/>
      <c r="D23" s="83"/>
      <c r="E23" s="83"/>
      <c r="F23" s="83"/>
      <c r="G23" s="83"/>
      <c r="H23" s="83"/>
    </row>
    <row r="24" spans="1:9" ht="36" customHeight="1" thickBot="1" x14ac:dyDescent="0.55000000000000004">
      <c r="F24" s="14" t="s">
        <v>323</v>
      </c>
      <c r="G24" s="77" t="str">
        <f>SUM(H12:H20)&amp;" ポイント"</f>
        <v>0 ポイント</v>
      </c>
      <c r="I24" s="5"/>
    </row>
  </sheetData>
  <sheetProtection algorithmName="SHA-512" hashValue="dcDSRqxtggOvU4Seg/UJAaRsWLOqypQvdMQOo+rfnXjWBecq5UrrZ2k5gxmS6EvFLFLHu6FLHjTvrSxymWiJ/w==" saltValue="Gx1HolKtuPXhaRR8Ef2cpg==" spinCount="100000" sheet="1" objects="1" scenarios="1"/>
  <mergeCells count="12">
    <mergeCell ref="I9:I11"/>
    <mergeCell ref="B21:H21"/>
    <mergeCell ref="B22:H22"/>
    <mergeCell ref="B23:H23"/>
    <mergeCell ref="G3:H3"/>
    <mergeCell ref="B4:G4"/>
    <mergeCell ref="B5:H5"/>
    <mergeCell ref="C7:H7"/>
    <mergeCell ref="A9:B11"/>
    <mergeCell ref="C9:C11"/>
    <mergeCell ref="D9:G9"/>
    <mergeCell ref="H9:H11"/>
  </mergeCells>
  <phoneticPr fontId="2"/>
  <conditionalFormatting sqref="G3:H3">
    <cfRule type="expression" dxfId="38" priority="70">
      <formula>$G$3&lt;&gt;""</formula>
    </cfRule>
  </conditionalFormatting>
  <conditionalFormatting sqref="C7:H7">
    <cfRule type="expression" dxfId="37" priority="69">
      <formula>$C$7&lt;&gt;""</formula>
    </cfRule>
  </conditionalFormatting>
  <conditionalFormatting sqref="E12">
    <cfRule type="expression" dxfId="36" priority="19">
      <formula>$I$12=$E$12</formula>
    </cfRule>
  </conditionalFormatting>
  <conditionalFormatting sqref="F12">
    <cfRule type="expression" dxfId="35" priority="18">
      <formula>$I$12=$F$12</formula>
    </cfRule>
  </conditionalFormatting>
  <conditionalFormatting sqref="G12">
    <cfRule type="expression" dxfId="34" priority="17">
      <formula>$I$12=$G$12</formula>
    </cfRule>
  </conditionalFormatting>
  <conditionalFormatting sqref="D13">
    <cfRule type="expression" dxfId="33" priority="16">
      <formula>$I$13&lt;&gt;""</formula>
    </cfRule>
  </conditionalFormatting>
  <conditionalFormatting sqref="D14">
    <cfRule type="expression" dxfId="32" priority="15">
      <formula>$I$14=$D$14</formula>
    </cfRule>
  </conditionalFormatting>
  <conditionalFormatting sqref="E14">
    <cfRule type="expression" dxfId="31" priority="14">
      <formula>$I$14=$E$14</formula>
    </cfRule>
  </conditionalFormatting>
  <conditionalFormatting sqref="F14">
    <cfRule type="expression" dxfId="30" priority="13">
      <formula>$I$14=$F$14</formula>
    </cfRule>
  </conditionalFormatting>
  <conditionalFormatting sqref="G14">
    <cfRule type="expression" dxfId="29" priority="12">
      <formula>$I$14=$G$14</formula>
    </cfRule>
  </conditionalFormatting>
  <conditionalFormatting sqref="D15">
    <cfRule type="expression" dxfId="28" priority="11">
      <formula>$I$15=$D$15</formula>
    </cfRule>
  </conditionalFormatting>
  <conditionalFormatting sqref="E15">
    <cfRule type="expression" dxfId="27" priority="10">
      <formula>$I$15=$E$15</formula>
    </cfRule>
  </conditionalFormatting>
  <conditionalFormatting sqref="F15">
    <cfRule type="expression" dxfId="26" priority="9">
      <formula>$I$15=$F$15</formula>
    </cfRule>
  </conditionalFormatting>
  <conditionalFormatting sqref="D16">
    <cfRule type="expression" dxfId="25" priority="8">
      <formula>$I$16=$D$16</formula>
    </cfRule>
  </conditionalFormatting>
  <conditionalFormatting sqref="F16">
    <cfRule type="expression" dxfId="24" priority="7">
      <formula>$I$16=$F$16</formula>
    </cfRule>
  </conditionalFormatting>
  <conditionalFormatting sqref="D17">
    <cfRule type="expression" dxfId="23" priority="6">
      <formula>$I$17&lt;&gt;""</formula>
    </cfRule>
  </conditionalFormatting>
  <conditionalFormatting sqref="E17">
    <cfRule type="expression" dxfId="22" priority="5">
      <formula>$I$17&lt;&gt;""</formula>
    </cfRule>
  </conditionalFormatting>
  <conditionalFormatting sqref="D18">
    <cfRule type="expression" dxfId="21" priority="4">
      <formula>$I$18=$D$18</formula>
    </cfRule>
  </conditionalFormatting>
  <conditionalFormatting sqref="E18">
    <cfRule type="expression" dxfId="20" priority="3">
      <formula>$I$18=$E$18</formula>
    </cfRule>
  </conditionalFormatting>
  <conditionalFormatting sqref="D19">
    <cfRule type="expression" dxfId="19" priority="2">
      <formula>$I$19=$D$19</formula>
    </cfRule>
  </conditionalFormatting>
  <conditionalFormatting sqref="D20">
    <cfRule type="expression" dxfId="18" priority="1">
      <formula>$I$20=$D$20</formula>
    </cfRule>
  </conditionalFormatting>
  <dataValidations count="10">
    <dataValidation type="date" imeMode="disabled" allowBlank="1" showInputMessage="1" showErrorMessage="1" prompt="YYYY/MM/DD形式にて入力してください。_x000a_（例）2024/12/11" sqref="G3:H3" xr:uid="{D57158C3-1D44-4C4E-8B3A-0BC2A154EEEB}">
      <formula1>45637</formula1>
      <formula2>73050</formula2>
    </dataValidation>
    <dataValidation type="list" imeMode="disabled" operator="greaterThanOrEqual" allowBlank="1" showInputMessage="1" showErrorMessage="1" sqref="I15" xr:uid="{730A9531-95AB-45A9-BBAC-98F790EB68EC}">
      <formula1>$D$15:$F$15</formula1>
    </dataValidation>
    <dataValidation type="list" imeMode="disabled" operator="greaterThanOrEqual" allowBlank="1" showInputMessage="1" showErrorMessage="1" sqref="I18" xr:uid="{4B814B8B-F78D-4992-A4B7-B0D15231F85A}">
      <formula1>$D$18:$E$18</formula1>
    </dataValidation>
    <dataValidation type="list" allowBlank="1" showInputMessage="1" showErrorMessage="1" sqref="I19" xr:uid="{AE6D0B45-E266-4BED-86A1-8BE2E483483B}">
      <formula1>$D$19</formula1>
    </dataValidation>
    <dataValidation type="list" showInputMessage="1" showErrorMessage="1" sqref="I16" xr:uid="{BAF887C1-8B44-4B0C-9475-B36FEC1AE601}">
      <formula1>"希少疾病以外,希少疾病対象"</formula1>
    </dataValidation>
    <dataValidation type="list" allowBlank="1" showInputMessage="1" showErrorMessage="1" sqref="I14" xr:uid="{BF5287A6-076D-4A40-BA3A-89A1A9A0B6F2}">
      <formula1>$D$14:$G$14</formula1>
    </dataValidation>
    <dataValidation type="list" allowBlank="1" showInputMessage="1" showErrorMessage="1" sqref="I12" xr:uid="{11C49316-D7E6-48EE-975B-9A1B02653407}">
      <formula1>$E$12:$G$12</formula1>
    </dataValidation>
    <dataValidation type="whole" imeMode="disabled" operator="greaterThanOrEqual" allowBlank="1" showInputMessage="1" showErrorMessage="1" errorTitle="入力値エラー" error="0以上の整数値を入力してください" prompt="0以上の整数値を入力してください" sqref="I13 I17" xr:uid="{C67972EF-DDC5-44BA-868B-9FC4AAE1E24C}">
      <formula1>0</formula1>
    </dataValidation>
    <dataValidation imeMode="hiragana" allowBlank="1" showInputMessage="1" showErrorMessage="1" sqref="C7:H7" xr:uid="{1BF02993-7B12-431A-B9C2-3BE578D93378}"/>
    <dataValidation type="list" imeMode="disabled" operator="greaterThanOrEqual" allowBlank="1" showInputMessage="1" showErrorMessage="1" sqref="I20" xr:uid="{C689BEF9-97E7-491E-8F68-85A34E715705}">
      <formula1>$D$20</formula1>
    </dataValidation>
  </dataValidations>
  <pageMargins left="0.59055118110236227" right="0.31496062992125984" top="0.59055118110236227" bottom="0.70866141732283472"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（別表1）</vt:lpstr>
      <vt:lpstr>（別表2）</vt:lpstr>
      <vt:lpstr>（別表3）</vt:lpstr>
      <vt:lpstr>（別表4）</vt:lpstr>
      <vt:lpstr>（別表5）</vt:lpstr>
      <vt:lpstr>（別表6）</vt:lpstr>
      <vt:lpstr>（別表7）</vt:lpstr>
      <vt:lpstr>（別表8）</vt:lpstr>
      <vt:lpstr>（別表9）</vt:lpstr>
      <vt:lpstr>（別表10）</vt:lpstr>
      <vt:lpstr>'（別表1）'!Print_Area</vt:lpstr>
      <vt:lpstr>'（別表10）'!Print_Area</vt:lpstr>
      <vt:lpstr>'（別表2）'!Print_Area</vt:lpstr>
      <vt:lpstr>'（別表3）'!Print_Area</vt:lpstr>
      <vt:lpstr>'（別表4）'!Print_Area</vt:lpstr>
      <vt:lpstr>'（別表5）'!Print_Area</vt:lpstr>
      <vt:lpstr>'（別表6）'!Print_Area</vt:lpstr>
      <vt:lpstr>'（別表7）'!Print_Area</vt:lpstr>
      <vt:lpstr>'（別表8）'!Print_Area</vt:lpstr>
      <vt:lpstr>'（別表9）'!Print_Area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加藤　諭</dc:creator>
  <cp:lastModifiedBy>岐阜大学医学部附属病院　先端医療・臨床研究推進センター</cp:lastModifiedBy>
  <cp:lastPrinted>2025-06-27T04:43:34Z</cp:lastPrinted>
  <dcterms:created xsi:type="dcterms:W3CDTF">2025-06-12T04:30:08Z</dcterms:created>
  <dcterms:modified xsi:type="dcterms:W3CDTF">2025-07-03T01:53:21Z</dcterms:modified>
</cp:coreProperties>
</file>